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auritius\2015\"/>
    </mc:Choice>
  </mc:AlternateContent>
  <bookViews>
    <workbookView xWindow="0" yWindow="0" windowWidth="24000" windowHeight="9735"/>
  </bookViews>
  <sheets>
    <sheet name="Overview" sheetId="10" r:id="rId1"/>
    <sheet name="FinancialData" sheetId="2" r:id="rId2"/>
    <sheet name="Risk Assesment" sheetId="4" r:id="rId3"/>
    <sheet name="Rating" sheetId="5" r:id="rId4"/>
    <sheet name="Project Indicators" sheetId="8" r:id="rId5"/>
    <sheet name="Lessons Learned" sheetId="9" r:id="rId6"/>
    <sheet name="Results Tracker" sheetId="7" r:id="rId7"/>
    <sheet name="Units for Indicators" sheetId="6" r:id="rId8"/>
  </sheets>
  <externalReferences>
    <externalReference r:id="rId9"/>
  </externalReferences>
  <definedNames>
    <definedName name="Month">[1]Dropdowns!$G$2:$G$13</definedName>
    <definedName name="_xlnm.Print_Area" localSheetId="1">FinancialData!$A$1:$H$74</definedName>
    <definedName name="_xlnm.Print_Area" localSheetId="5">'Lessons Learned'!$A$1:$E$28</definedName>
    <definedName name="_xlnm.Print_Area" localSheetId="0">Overview!$A$1:$E$72</definedName>
    <definedName name="_xlnm.Print_Area" localSheetId="4">'Project Indicators'!$A$1:$I$24</definedName>
    <definedName name="_xlnm.Print_Area" localSheetId="6">'Results Tracker'!$A$1:$N$37</definedName>
    <definedName name="_xlnm.Print_Area" localSheetId="2">'Risk Assesment'!$A$1:$G$34</definedName>
    <definedName name="Year">[1]Dropdowns!$H$2:$H$36</definedName>
  </definedNames>
  <calcPr calcId="171027"/>
</workbook>
</file>

<file path=xl/calcChain.xml><?xml version="1.0" encoding="utf-8"?>
<calcChain xmlns="http://schemas.openxmlformats.org/spreadsheetml/2006/main">
  <c r="F39" i="2" l="1"/>
  <c r="F33" i="2"/>
  <c r="F28" i="2"/>
  <c r="F24" i="2"/>
  <c r="F21" i="2"/>
  <c r="F41" i="2" s="1"/>
  <c r="G46" i="2"/>
  <c r="G59" i="2"/>
  <c r="G66" i="2" s="1"/>
  <c r="G62" i="2"/>
  <c r="D63" i="10"/>
  <c r="D67" i="10" s="1"/>
</calcChain>
</file>

<file path=xl/sharedStrings.xml><?xml version="1.0" encoding="utf-8"?>
<sst xmlns="http://schemas.openxmlformats.org/spreadsheetml/2006/main" count="752" uniqueCount="601">
  <si>
    <t>Project Performance Report (PPR)</t>
  </si>
  <si>
    <t>Period of Report (Dates)</t>
  </si>
  <si>
    <t>15 August 2014-15 September 2015</t>
  </si>
  <si>
    <t xml:space="preserve">Project Title: </t>
  </si>
  <si>
    <t>Climate Change Adaptation Programme in the Coastal Zone of Mauritius</t>
  </si>
  <si>
    <t xml:space="preserve">Project Summary: </t>
  </si>
  <si>
    <r>
      <t xml:space="preserve">The objective of the project is “to increase climate resilience of communities and livelihoods in coastal areas of Mauritius”.  The project comprises of </t>
    </r>
    <r>
      <rPr>
        <b/>
        <sz val="11"/>
        <color indexed="8"/>
        <rFont val="Times New Roman"/>
        <family val="1"/>
      </rPr>
      <t>five</t>
    </r>
    <r>
      <rPr>
        <sz val="11"/>
        <color indexed="8"/>
        <rFont val="Times New Roman"/>
        <family val="1"/>
      </rPr>
      <t xml:space="preserve"> key outcomes as follows:
</t>
    </r>
    <r>
      <rPr>
        <b/>
        <sz val="11"/>
        <color indexed="8"/>
        <rFont val="Times New Roman"/>
        <family val="1"/>
      </rPr>
      <t xml:space="preserve">1. Increased adaptive capacity within relevant development and natural resources sectors.
</t>
    </r>
    <r>
      <rPr>
        <sz val="11"/>
        <color indexed="8"/>
        <rFont val="Times New Roman"/>
        <family val="1"/>
      </rPr>
      <t xml:space="preserve">It comprises of the application of adaptation measures to protect currently vulnerable coastal ecosystem and community at three priority sites: </t>
    </r>
    <r>
      <rPr>
        <b/>
        <sz val="11"/>
        <color indexed="8"/>
        <rFont val="Times New Roman"/>
        <family val="1"/>
      </rPr>
      <t xml:space="preserve">Mon Choisy, Quatre Soeurs and Rivière des Galets.
</t>
    </r>
    <r>
      <rPr>
        <sz val="11"/>
        <color indexed="8"/>
        <rFont val="Times New Roman"/>
        <family val="1"/>
      </rPr>
      <t xml:space="preserve">
</t>
    </r>
    <r>
      <rPr>
        <b/>
        <sz val="11"/>
        <color indexed="8"/>
        <rFont val="Times New Roman"/>
        <family val="1"/>
      </rPr>
      <t xml:space="preserve">2. Reduced exposure at national level to climate-related hazards and threats.
</t>
    </r>
    <r>
      <rPr>
        <sz val="11"/>
        <color indexed="8"/>
        <rFont val="Times New Roman"/>
        <family val="1"/>
      </rPr>
      <t xml:space="preserve">This component will focus on development of an Early Warning System for incoming Storm Surge manned on 24/7 basis such that the coastal communities in the Republic of Mauritius are able to safely evacuate prior to future storm surge events.
</t>
    </r>
    <r>
      <rPr>
        <b/>
        <sz val="11"/>
        <color indexed="8"/>
        <rFont val="Times New Roman"/>
        <family val="1"/>
      </rPr>
      <t>3. Strengthened institutional capacity to reduce risks associated with climate-induced socio-economic losses</t>
    </r>
    <r>
      <rPr>
        <sz val="11"/>
        <color indexed="8"/>
        <rFont val="Times New Roman"/>
        <family val="1"/>
      </rPr>
      <t xml:space="preserve">. 
This component is targeted to build capacity for ongoing replication of effective coastal adaptive measures by both the Government and private sector. Capacity development will cover a range of Ministries, NGOs, the private sector and the community at large.  Short courses on Coastal Engineering, Cost Benefit Analysis of Coastal Adaptation Measures will be developed and delivered. A Handbook on coastal adaptation for coastal communities will packaged as training modules for the coastal communities.
</t>
    </r>
    <r>
      <rPr>
        <b/>
        <sz val="11"/>
        <color indexed="8"/>
        <rFont val="Times New Roman"/>
        <family val="1"/>
      </rPr>
      <t>4. Improved Policies and Regulations that promote and enforce resilience measures</t>
    </r>
    <r>
      <rPr>
        <sz val="11"/>
        <color indexed="8"/>
        <rFont val="Times New Roman"/>
        <family val="1"/>
      </rPr>
      <t xml:space="preserve">
A National Coastal Zone Adaptation Strategy that addresses all climate perceived risks in the Coastal Zone of Republic of Mauritius will be determined. 
</t>
    </r>
    <r>
      <rPr>
        <b/>
        <sz val="11"/>
        <color indexed="8"/>
        <rFont val="Times New Roman"/>
        <family val="1"/>
      </rPr>
      <t>5. Effective capturing and dissemination of lessons from the applied activities in the programme.</t>
    </r>
    <r>
      <rPr>
        <sz val="11"/>
        <color indexed="8"/>
        <rFont val="Times New Roman"/>
        <family val="1"/>
      </rPr>
      <t xml:space="preserve">
Public awareness campaigns on climate change in the coastal zone of Mauritius will be developed and broadcasted in the media. The project will also have a regional dimension whereby the lessons learned from this Adaptation Project will be disseminated to other countries in the Southern Indian Ocean.
</t>
    </r>
  </si>
  <si>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</si>
  <si>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</si>
  <si>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</si>
  <si>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</si>
  <si>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</si>
  <si>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</si>
  <si>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</si>
  <si>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</si>
  <si>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</si>
  <si>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</si>
  <si>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</si>
  <si>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</si>
  <si>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</si>
  <si>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</si>
  <si>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</si>
  <si>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</si>
  <si>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</si>
  <si>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United Nations Development Programme (UNDP)</t>
  </si>
  <si>
    <t>Albania</t>
  </si>
  <si>
    <t>MSP</t>
  </si>
  <si>
    <t>No</t>
  </si>
  <si>
    <t>Climate Change Adaptation</t>
  </si>
  <si>
    <t>S</t>
  </si>
  <si>
    <t>BD-SP2-Marine PA</t>
  </si>
  <si>
    <t>2: Coastal, marine &amp; freshwater ecosystems</t>
  </si>
  <si>
    <t>Type of IE:</t>
  </si>
  <si>
    <t>Multilateral Implementing Entity</t>
  </si>
  <si>
    <t>Algeria</t>
  </si>
  <si>
    <t>EA</t>
  </si>
  <si>
    <t>Climate Change Mitigation</t>
  </si>
  <si>
    <t>MU</t>
  </si>
  <si>
    <t>BD-SP3-PA Networks</t>
  </si>
  <si>
    <t>3: Forest ecosystems</t>
  </si>
  <si>
    <t xml:space="preserve">Country(ies): </t>
  </si>
  <si>
    <t>Mauritius</t>
  </si>
  <si>
    <t>Angola</t>
  </si>
  <si>
    <t>International Waters</t>
  </si>
  <si>
    <t>Good</t>
  </si>
  <si>
    <t>BD-SP5-Markets</t>
  </si>
  <si>
    <t>13: Conservation and Sustainable Use of Biological Diversity Important to Agriculture</t>
  </si>
  <si>
    <t>Relevant Geographic Points (i.e. cities, villages, bodies of water):</t>
  </si>
  <si>
    <t>Port Louis</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</si>
  <si>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</si>
  <si>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</si>
  <si>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</si>
  <si>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</si>
  <si>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</si>
  <si>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</si>
  <si>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</si>
  <si>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</si>
  <si>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</si>
  <si>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</si>
  <si>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</si>
  <si>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</si>
  <si>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</si>
  <si>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</si>
  <si>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IE-AFB Agreement Signature Date:</t>
  </si>
  <si>
    <t>CC-SP6-LULUCF</t>
  </si>
  <si>
    <t>12: Integrated Ecosystem Management</t>
  </si>
  <si>
    <t>Start of Project/Programme:</t>
  </si>
  <si>
    <t>Cross cutting capacity building</t>
  </si>
  <si>
    <t>14: Persistent Organic Pollutants</t>
  </si>
  <si>
    <t>Mid-term Review Date (if planned):</t>
  </si>
  <si>
    <t>Terminal Evaluation Date:</t>
  </si>
  <si>
    <t>List documents/ reports/ brochures / articles that have been prepared about the project.</t>
  </si>
  <si>
    <t>Cyprus</t>
  </si>
  <si>
    <r>
      <rPr>
        <b/>
        <sz val="11"/>
        <color indexed="8"/>
        <rFont val="Calibri"/>
        <family val="2"/>
      </rPr>
      <t>Reports:</t>
    </r>
    <r>
      <rPr>
        <sz val="11"/>
        <color theme="1"/>
        <rFont val="Calibri"/>
        <family val="2"/>
        <scheme val="minor"/>
      </rPr>
      <t xml:space="preserve">
• AF Project Inception Workshop Report (04 October 2012)
• Quarterly  Reports to UNDP CO (Progress Report/Financial Reports/Quarterly Work Plan
• Mid Term Evaluation Report
• AF Project Audit Report for the period 01 January 2012 to 31 December 2014
</t>
    </r>
    <r>
      <rPr>
        <b/>
        <sz val="11"/>
        <color indexed="8"/>
        <rFont val="Calibri"/>
        <family val="2"/>
      </rPr>
      <t xml:space="preserve">Outcome 1 </t>
    </r>
    <r>
      <rPr>
        <sz val="11"/>
        <color theme="1"/>
        <rFont val="Calibri"/>
        <family val="2"/>
        <scheme val="minor"/>
      </rPr>
      <t xml:space="preserve">
</t>
    </r>
    <r>
      <rPr>
        <b/>
        <u/>
        <sz val="11"/>
        <color indexed="8"/>
        <rFont val="Calibri"/>
        <family val="2"/>
      </rPr>
      <t>Quatre Soeurs (Reports)</t>
    </r>
    <r>
      <rPr>
        <sz val="11"/>
        <color theme="1"/>
        <rFont val="Calibri"/>
        <family val="2"/>
        <scheme val="minor"/>
      </rPr>
      <t xml:space="preserve">
• Expressions of Interest document for Consultancy Services for Design, preparation of bid document and supervision of works for the construction of a Refuge Centre, Drainage System and Ancillary Works at Quatre Soeurs
• Bid Evaluation Report for Expressions of Interest  for Consultancy Services for Design, preparation of bid document and supervision of works for the construction of a Refuge Centre, Drainage System and Ancillary Works at Quatre Soeurs
• Request for Proposal document for Consultancy Services for Design, preparation of bid document and supervision of works for the construction of a Refuge Centre, Drainage System and Ancillary Works at Quatre Soeurs
• Bid Evaluation Report (Technical &amp; Financial) for Request for Proposal for Consultancy Services for Design, preparation of bid document and supervision of works for the construction of a Refuge Centre, Drainage System and Ancillary Works at Quatre Soeurs
• Contract Agreement for Consultancy Services for Design, preparation of bid document and supervision of works for the construction of a Refuge Centre, Drainage System and Ancillary Works at Quatre Soeurs
• Inception Workshop Report for Consultancy Services for Design, preparation of bid document and supervision of works for the construction of a Refuge Centre, Drainage System and Ancillary Works at Quatre Soeurs
• Technical Assessment Report for Consultancy Services for Design, preparation of bid document and supervision of works for the construction of a Refuge Centre, Drainage System and Ancillary Works at Quatre Soeurs
</t>
    </r>
    <r>
      <rPr>
        <b/>
        <sz val="11"/>
        <color indexed="8"/>
        <rFont val="Calibri"/>
        <family val="2"/>
      </rPr>
      <t>Mon Choisy &amp; Riviere des Galets (Reports/contracts)</t>
    </r>
    <r>
      <rPr>
        <sz val="11"/>
        <color theme="1"/>
        <rFont val="Calibri"/>
        <family val="2"/>
        <scheme val="minor"/>
      </rPr>
      <t xml:space="preserve">
• Contract Agreement for Consultancy Services for Coastal Adaptation Measures at Mon Choisy and Riviere des Galets
• Inception Workshop Report
• Baseline Report for Protection and Managed Retreat in Riviere des Galets
• Detailed Technical Assessment Reports for Mon  Choisy and Riviere des Galets
• National Validation Workshop Report for Mon  Choisy and Riviere des Galets
• Adaptation Options Report for Mon  Choisy
• Adaptation Options Report for Riviere des Galets
• Cost Benefit Analysis of Adaptation Options Report for Mon  Choisy
• Cost Benefit Analysis of Adaptation Options Report for Riviere des Galets
• Feasibility Study Report for Mon Choisy
• Feasibility Study Report for Riviere des Galets
</t>
    </r>
    <r>
      <rPr>
        <b/>
        <sz val="11"/>
        <color indexed="8"/>
        <rFont val="Calibri"/>
        <family val="2"/>
      </rPr>
      <t>Outcome 2-Early Warning System for Storm Surge (Reports/contracts)</t>
    </r>
    <r>
      <rPr>
        <sz val="11"/>
        <color theme="1"/>
        <rFont val="Calibri"/>
        <family val="2"/>
        <scheme val="minor"/>
      </rPr>
      <t xml:space="preserve">
• Contract Agreement for Consultancy Services for implementation of an Early Warning System for Storm Surge in the Republic of Mauritius
• Inception Workshop Report
• Detailed Technical Assessment Report for implementation of an Early Warning System for Storm Surge in the Republic of Mauritius
• System Design Report for implementation of an Early Warning System for Storm Surge in the Republic of Mauritius
• Project Completion Report
</t>
    </r>
    <r>
      <rPr>
        <b/>
        <sz val="11"/>
        <color indexed="8"/>
        <rFont val="Calibri"/>
        <family val="2"/>
      </rPr>
      <t>Outcome 3-Training (Reports/Handbooks)</t>
    </r>
    <r>
      <rPr>
        <sz val="11"/>
        <color theme="1"/>
        <rFont val="Calibri"/>
        <family val="2"/>
        <scheme val="minor"/>
      </rPr>
      <t xml:space="preserve">
• Training Manual on Coastal and Marine Environment for Engineers
• Training Manual for Coastal Protection Works
• Training Manual on Cost Benefit Analysis of Coastal Zone Management and Adaptation Options to Climate Change
</t>
    </r>
    <r>
      <rPr>
        <b/>
        <sz val="11"/>
        <color indexed="8"/>
        <rFont val="Calibri"/>
        <family val="2"/>
      </rPr>
      <t>Outcome 4-Policy Mainstreaming (Reports)</t>
    </r>
    <r>
      <rPr>
        <sz val="11"/>
        <color theme="1"/>
        <rFont val="Calibri"/>
        <family val="2"/>
        <scheme val="minor"/>
      </rPr>
      <t xml:space="preserve">
• Expressions of interest document for recruitment of a consultant/expert for Policy Mainstreaming
• Bid Evaluation Report for Expressions of Interest for recruitment of a consultant/expert for Policy Mainstreaming
• Request for Proposal document for recruitment of a consultant/expert for Policy Mainstreaming
</t>
    </r>
    <r>
      <rPr>
        <b/>
        <sz val="11"/>
        <color indexed="8"/>
        <rFont val="Calibri"/>
        <family val="2"/>
      </rPr>
      <t>Press/media:</t>
    </r>
    <r>
      <rPr>
        <sz val="11"/>
        <color theme="1"/>
        <rFont val="Calibri"/>
        <family val="2"/>
        <scheme val="minor"/>
      </rPr>
      <t xml:space="preserve">
• CNN piece on coastal adaptation work at Quatre Soeurs/Grand Sable: http://edition.cnn.com/video/data/2.0/video/international/2014/06/16/spc-inside-africa-mauritius-a.cnn.html
• CNN piece on upcoming Early Warning System:
http://edition.cnn.com/video/data/2.0/video/international/2014/06/16/spc-inside-africa- mauritius-c.cnn.html
</t>
    </r>
    <r>
      <rPr>
        <b/>
        <sz val="11"/>
        <color indexed="8"/>
        <rFont val="Calibri"/>
        <family val="2"/>
      </rPr>
      <t>Articles on the Adaptation Fund Project</t>
    </r>
    <r>
      <rPr>
        <sz val="11"/>
        <color theme="1"/>
        <rFont val="Calibri"/>
        <family val="2"/>
        <scheme val="minor"/>
      </rPr>
      <t xml:space="preserve">
• Republic of Mauritius Portal (31 August 2012)
• Commission de L’Ocean Indien (ACCLIMATE) 03 September 2012
• ADD-GASAT International Conference (17-19 April 2014)
• Le Matinal dated 23.01.15
• Le Mauricien dated 22.01.15
• L’Express dated 22.01.15
• Le Mauricien dated 14.03.15
</t>
    </r>
    <r>
      <rPr>
        <b/>
        <u/>
        <sz val="11"/>
        <color indexed="8"/>
        <rFont val="Calibri"/>
        <family val="2"/>
      </rPr>
      <t>Mangrove Plantation Project at Quatre Soeurs/Grand Sable</t>
    </r>
    <r>
      <rPr>
        <sz val="11"/>
        <color theme="1"/>
        <rFont val="Calibri"/>
        <family val="2"/>
        <scheme val="minor"/>
      </rPr>
      <t xml:space="preserve">
• Le Mauricien dated 09 March 2013
• Le Mauricien dated 15 June 2013
• Le Mauricien dated 14 June 2014
• Le Matinal dated 17 June 2014
• UNDP Website (20,000 mangroves strong) 05 June 2014 https://undp.exposure.co/20000-mangroves-strong 
Le Mauricien dated 26 July 2015
</t>
    </r>
    <r>
      <rPr>
        <b/>
        <u/>
        <sz val="11"/>
        <color indexed="8"/>
        <rFont val="Calibri"/>
        <family val="2"/>
      </rPr>
      <t>Riviere des Galets</t>
    </r>
    <r>
      <rPr>
        <sz val="11"/>
        <color theme="1"/>
        <rFont val="Calibri"/>
        <family val="2"/>
        <scheme val="minor"/>
      </rPr>
      <t xml:space="preserve">
• Le Matinal dated 26 March 2013
• Le Defi Quotidien dated 16 June 2014
</t>
    </r>
    <r>
      <rPr>
        <b/>
        <u/>
        <sz val="11"/>
        <color indexed="8"/>
        <rFont val="Calibri"/>
        <family val="2"/>
      </rPr>
      <t>Early Warning System</t>
    </r>
    <r>
      <rPr>
        <sz val="11"/>
        <color theme="1"/>
        <rFont val="Calibri"/>
        <family val="2"/>
        <scheme val="minor"/>
      </rPr>
      <t xml:space="preserve">
• The Economist magazine dated 12 January 2013
• L’Express dated 16 January 2013
• Le Mauricien dated 14 March 2014
• Le Defi Quotidien dated 21 March 2014
• Week End dated 23 March 2014
• Le Matinal dated 23 January 2015
• Le Mauricien dated 22 January 2015
• L'Express dated 22 January 2015
• Le Mauricien dated 14 March 2015
• Le Matinal dated 12 August 2015
• Le Mauricien dated 10 August 2015
</t>
    </r>
    <r>
      <rPr>
        <b/>
        <sz val="11"/>
        <color indexed="8"/>
        <rFont val="Calibri"/>
        <family val="2"/>
      </rPr>
      <t>Partnerships:</t>
    </r>
    <r>
      <rPr>
        <sz val="11"/>
        <color theme="1"/>
        <rFont val="Calibri"/>
        <family val="2"/>
        <scheme val="minor"/>
      </rPr>
      <t xml:space="preserve">
(i) Memorandum of Agreement signed between Ministry of Environment, Sustainable Development, Disaster and Beach Management and Grand Sable Fishermen Association (NGOs) on 10 April 2013
(ii) Memorandum of Agreement signed between Ministry of Environment, Sustainable Development, Disaster and Beach Management and Grand Sable Women Planters Farmers Entrepreneur Association (NGOs) on 03 July 2013
(iii) Memorandum of Understanding signed between Ministry of Environment, Sustainable Development, Disaster and Beach Management and Mauritius Meteorological Services (13 March 2014)
(iv) Memorandum of Understanding signed between Ministry of Environment, Sustainable Development, Disaster and Beach Management and University of Mauritius (22 May 2014)
(v) Memorandum of Understanding signed between Ministry of Environment, Sustainable Development, Disaster and Beach Management and Reef Conservation Mauritius (NGO)
(vi) Memorandum of Understanding signed between Ministry of Environment, Sustainable Development, Disaster and Beach Management and Rodrigues Regional Assembly
</t>
    </r>
    <r>
      <rPr>
        <b/>
        <sz val="11"/>
        <color indexed="8"/>
        <rFont val="Calibri"/>
        <family val="2"/>
      </rPr>
      <t>Banners:</t>
    </r>
    <r>
      <rPr>
        <sz val="11"/>
        <color theme="1"/>
        <rFont val="Calibri"/>
        <family val="2"/>
        <scheme val="minor"/>
      </rPr>
      <t xml:space="preserve">
• 1 Banner on Mangroves Plantation &amp; Sensitisation Project in the region of Grand Sable/Quatre Soeurs
• 1 Banner on Riviere des Galets Project Site (vulnerability to storm surges)
• 2 Banners on Training and Capacity Building Programme 
•  1 Banner on Problem statement of Mon Choisy &amp; Riviere des Galets Project site
•  1 Banner on Coastal Adaptation Options for Mon Choisy &amp; Riviere des Galets project site
• 1 Banner on Sensitisation Campaigns conducted under AF Project
• 1 Banner on Early Warning System for Storm Surge
</t>
    </r>
    <r>
      <rPr>
        <b/>
        <sz val="11"/>
        <color indexed="8"/>
        <rFont val="Calibri"/>
        <family val="2"/>
      </rPr>
      <t>Short Video Clips:</t>
    </r>
    <r>
      <rPr>
        <sz val="11"/>
        <color theme="1"/>
        <rFont val="Calibri"/>
        <family val="2"/>
        <scheme val="minor"/>
      </rPr>
      <t xml:space="preserve">
• 1 Short Video Clip on Mangroves plantation at Grand Sable on 09 September 2013 (by Mauritius Broadcasting Corporation)
• 1 Short Video Clip on Mangroves sensitization programmes
• 1 Short Video Clip on the occasion of Signature of MoU Ceremony with the Mauritius Meteorological Services held on 13 March 2014
• 1 Short TV Reportage on Riviere des Galets (23 June 2014)
• 1 Short Video Clip on Educational Tour held at Ile D’Ambre on 09 September 2014
• Inception Workshop for Coastal Adaptation Measures at Mon Choisy &amp; Riviere des Galets- 25 September 2014
• 1 Short Video Clip on National Validation Workshop on Implementation of an Early Warning System for Storm Surge on 22 January 2015
• 1 Short Video Clip on National Validation Workshop on Coastal Adaptation Measures at Mon Choisy and Riviere des Galets held on 09 April 2015
• 1 Short Video Clip on Symbolic Mangroves Plantation by the Honourable Minister of Environment, Sustainable Development, Disaster and Beach Management at Anse la Raie on 03 June 2015
• 1 Short Video Clip on Official Sensitisation and Awareness Raising Campaign with Marine Mobile Education Unit &amp; Symbolic Mangroves Plantation by the Honourable Minister of Environment, Sustainable Development, Disaster and Beach Management at Poste de Flacq on 04 June 2015
• 1 Short Video Clip on exhibition organised under the AF Project in the context of World Environment Day 2015 held on 05 June 2015
• Laying of Foundation Ceremony for the construction of a Refuge Centre at Quatre Soeurs-15 August 2015
• National Workshop for implementation of an Early Warning System for incoming Storm Surge in the Republic of Mauritius-22 January 2015
• Press Conference on implementation of an Early Warning System for incoming Storm Surge in the Republic of Mauritius-07 August 2015
• Short Course on Coastal and Marine Environment for Engineers in Rodrigues-15 July 2015
• Short Course on Cost Benefit Analysis of Coastal Management and Adaptation Options to Climate Change in Rodrigues-25 May 2015
• Unveiling of Display Board to commemorate the successful implementation of mangroves project at Grand Sable-25 July 2015
</t>
    </r>
    <r>
      <rPr>
        <b/>
        <sz val="11"/>
        <color indexed="8"/>
        <rFont val="Calibri"/>
        <family val="2"/>
      </rPr>
      <t>List of Information Papers:</t>
    </r>
    <r>
      <rPr>
        <sz val="11"/>
        <color theme="1"/>
        <rFont val="Calibri"/>
        <family val="2"/>
        <scheme val="minor"/>
      </rPr>
      <t xml:space="preserve">
• The Cabinet Office was informed on 13 November 2013 on forthcoming Coastal Adaptation Works at Riviere des Galets
• The Cabinet Office was informed on 09 May 2014 on the participation of the Mangroves Project in the Global Island Partnership 2013 Solution Search Award.  The project was recognised as a best practice partnership by the United Nations Commission on Sustainable Development and the GSWPFEA won the first prize, known as the Island Bright Spot Award 2013.
• The Cabinet Office was informed on 13 June 2014 that the United Nations, through the UNDP, has showcased the mangroves project at the UN Headquarters in New York in the context of celebrations of the World Environment Day (International) on 5 June 2014. The storyline of the project was also posted on the UNDP website.
</t>
    </r>
  </si>
  <si>
    <t>Czech Republic</t>
  </si>
  <si>
    <t>List the Website address (URL) of project.</t>
  </si>
  <si>
    <t>Democratic People's Republic of Korea</t>
  </si>
  <si>
    <t>www.adaptation-fund.org</t>
  </si>
  <si>
    <t>Democratic Republic of the Congo</t>
  </si>
  <si>
    <t>Denmark</t>
  </si>
  <si>
    <t xml:space="preserve">Project contacts:  </t>
  </si>
  <si>
    <t>Djibouti</t>
  </si>
  <si>
    <t>National Project Manager/Coordinator</t>
  </si>
  <si>
    <t>Dominica</t>
  </si>
  <si>
    <t xml:space="preserve">Name: </t>
  </si>
  <si>
    <t>Mrs. D. Lan Ng</t>
  </si>
  <si>
    <t>Dominican Republic</t>
  </si>
  <si>
    <t xml:space="preserve">Email: </t>
  </si>
  <si>
    <t>dirdoe@govmu.org</t>
  </si>
  <si>
    <t>Ecuador</t>
  </si>
  <si>
    <t xml:space="preserve">Date: </t>
  </si>
  <si>
    <t>Egypt</t>
  </si>
  <si>
    <t>Government DA</t>
  </si>
  <si>
    <t>El Salvador</t>
  </si>
  <si>
    <t>Equatoral Guinea</t>
  </si>
  <si>
    <t>Eritrea</t>
  </si>
  <si>
    <t>Estonia</t>
  </si>
  <si>
    <t>Implementing Entity</t>
  </si>
  <si>
    <t>Ethiopia</t>
  </si>
  <si>
    <t>Fiji</t>
  </si>
  <si>
    <t>simon.springett@undp.org</t>
  </si>
  <si>
    <t>Finland</t>
  </si>
  <si>
    <t>France</t>
  </si>
  <si>
    <t>Executing Agency</t>
  </si>
  <si>
    <t>Gambia</t>
  </si>
  <si>
    <t>Ministry of Environment, Sustainable Development, Disaster and Beach Management</t>
  </si>
  <si>
    <t>Georgia</t>
  </si>
  <si>
    <t>ojadoo@govmu.org</t>
  </si>
  <si>
    <t>Germany</t>
  </si>
  <si>
    <t>Ghana</t>
  </si>
  <si>
    <t>Greece</t>
  </si>
  <si>
    <t>Ministry of Environment, Sustainable Development, Disaster and Beach Management (Project Manager)</t>
  </si>
  <si>
    <t>Grenada</t>
  </si>
  <si>
    <t>mkhedah@govmu.org/mnkhedah@yahoo.com</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</si>
  <si>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</si>
  <si>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</si>
  <si>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</si>
  <si>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</si>
  <si>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</si>
  <si>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</si>
  <si>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</si>
  <si>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</si>
  <si>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</si>
  <si>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</si>
  <si>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</si>
  <si>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</si>
  <si>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</si>
  <si>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</si>
  <si>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</si>
  <si>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</si>
  <si>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</si>
  <si>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</si>
  <si>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</si>
  <si>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</si>
  <si>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</si>
  <si>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</si>
  <si>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</si>
  <si>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</si>
  <si>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</si>
  <si>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</si>
  <si>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</si>
  <si>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</si>
  <si>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</si>
  <si>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</si>
  <si>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</si>
  <si>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</si>
  <si>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</si>
  <si>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</si>
  <si>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</si>
  <si>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</si>
  <si>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</si>
  <si>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</si>
  <si>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</si>
  <si>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</si>
  <si>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</si>
  <si>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</si>
  <si>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</si>
  <si>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</si>
  <si>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</si>
  <si>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</si>
  <si>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</si>
  <si>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</si>
  <si>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</si>
  <si>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</si>
  <si>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</si>
  <si>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</si>
  <si>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</si>
  <si>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</si>
  <si>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</si>
  <si>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</si>
  <si>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</si>
  <si>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</si>
  <si>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</si>
  <si>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</si>
  <si>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</si>
  <si>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</si>
  <si>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</si>
  <si>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</si>
  <si>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</si>
  <si>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</si>
  <si>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</si>
  <si>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</si>
  <si>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</si>
  <si>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</si>
  <si>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</si>
  <si>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</si>
  <si>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</si>
  <si>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</si>
  <si>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</si>
  <si>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</si>
  <si>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</si>
  <si>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</si>
  <si>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</si>
  <si>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</si>
  <si>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</si>
  <si>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</si>
  <si>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</si>
  <si>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</si>
  <si>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</si>
  <si>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</si>
  <si>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</si>
  <si>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</si>
  <si>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</si>
  <si>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</si>
  <si>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</si>
  <si>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</si>
  <si>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</si>
  <si>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</si>
  <si>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</si>
  <si>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</si>
  <si>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</si>
  <si>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</si>
  <si>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</si>
  <si>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</si>
  <si>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</si>
  <si>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</si>
  <si>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</si>
  <si>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</si>
  <si>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</si>
  <si>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</si>
  <si>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</si>
  <si>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</si>
  <si>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</si>
  <si>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</si>
  <si>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</si>
  <si>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</si>
  <si>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</si>
  <si>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</si>
  <si>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</si>
  <si>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</si>
  <si>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</si>
  <si>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</si>
  <si>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</si>
  <si>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</si>
  <si>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</si>
  <si>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</si>
  <si>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</si>
  <si>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15 September 2015</t>
  </si>
  <si>
    <t xml:space="preserve">DISBURSEMENT OF AF GRANT FUNDS </t>
  </si>
  <si>
    <t>How much of the total AF grant as noted in Project Document plus any project preparation grant has been spent to date?</t>
  </si>
  <si>
    <r>
      <t>Estimated cumulative total disbursement as of</t>
    </r>
    <r>
      <rPr>
        <b/>
        <sz val="11"/>
        <color indexed="10"/>
        <rFont val="Times New Roman"/>
        <family val="1"/>
      </rPr>
      <t xml:space="preserve"> [15 SEP 2015]</t>
    </r>
  </si>
  <si>
    <t>Add any comments on AF Grant Funds. (word limit=200)</t>
  </si>
  <si>
    <t xml:space="preserve">The disbursement for the reporting period ended 15 September 2015 amounted to USD 1,033,308 (exclusive of management fee) which represent  12.3% of the total budget.
The Project budget was revised and approved by the Adaptation Fund Board on 22 May 2014 (Board decision B.23-24/5) as follows;
Outcome               Prodoc                         Revised Budget
                             (USD)                               (USD)
1                        6,465,700                           6,680,440
2                           133,705                             310,365
3                           394,025                             394,025
4                           350,000                             200,000
5                           561,350                             320,000
The Procurement of the following Consultancy Services were completed during the reporting period;
(i) Consultancy Services for Coastal Adaptation Measures at Mon Choisy and Riviere des Galets (Component 1) awarded to Indufor Oy in consortium with Ecoast and C.L.A.M.S ltd for a contract amount of USD 817,850 excluding VAT.  
(ii)  The consultancy services for implementation of the Early Warning System for incoming Storm Surge in the Republic of Mauritius was awarded to Stitching Deltares for a contract amount of EUR 188,800 inclusive of VAT and local taxes.
(iii) The Consultancy Services for Design, Preparation of bid document and Supervision of Works for the Construction of a Refuge Centre, Drainage System and Ancillary Works at Quatre Soeurs was awarded to the Consortium Mega Design in association with Design Forum, STEGET, SEE Engineering Consultants Co Ltd and Chuttur &amp; Partners Ltd for a contract amount of USD 119,355 (Excl.of local taxes)
Contracts Signed
(i) Contract signed between UNDP and Indufor Oy for services in respect of Coastal Adaptation Measures at Mon Choisy &amp; Riviere des Galets on 09 September 2014
(ii) Contract signed between Ministry of Environment, Sustainable Development, Disaster and Beach Management and Stichting Deltares for Consultancy Services for imlementation of an Early Warning System for incoming Storm Surge in the Republic of Mauritius on 07 November 2014
(iii) Contract signed with Mega Design Ltd for Consultancy Services for Design, Preparation of Bid Document and Supervision of Works for the construction of Refuge Centre, Drainage System and Ancillary Works at Quatre Soeurs on 06 July 2015
</t>
  </si>
  <si>
    <t>EXPENDITURE DATA</t>
  </si>
  <si>
    <t>List ouput and corresponding amount spent for the current reporting period</t>
  </si>
  <si>
    <t>ITEM / ACTIVITY / ACTION</t>
  </si>
  <si>
    <t>AMOUNT</t>
  </si>
  <si>
    <t>Output 1.1</t>
  </si>
  <si>
    <t>Output 1.2</t>
  </si>
  <si>
    <t>Output 1.3</t>
  </si>
  <si>
    <t>Output 1.4</t>
  </si>
  <si>
    <t>Output 1.5</t>
  </si>
  <si>
    <t>Output 1.6</t>
  </si>
  <si>
    <t>Outcome 1 subtotal</t>
  </si>
  <si>
    <t>Output 2.1</t>
  </si>
  <si>
    <t>Output 2.2</t>
  </si>
  <si>
    <t>Outcome 2 subtotal</t>
  </si>
  <si>
    <t>Output 3.1</t>
  </si>
  <si>
    <t>Output 3.2</t>
  </si>
  <si>
    <t>Output 3.3</t>
  </si>
  <si>
    <t>Outcome 3 subtotal</t>
  </si>
  <si>
    <t>Output 4.1</t>
  </si>
  <si>
    <t>Output 4.2</t>
  </si>
  <si>
    <t>Output 4.3</t>
  </si>
  <si>
    <t>Output 4.4</t>
  </si>
  <si>
    <t>Outcome 4 subtotal</t>
  </si>
  <si>
    <t>Output 5.1</t>
  </si>
  <si>
    <t>Output 5.2</t>
  </si>
  <si>
    <t>Output 5.3</t>
  </si>
  <si>
    <t>Output 5.4</t>
  </si>
  <si>
    <t>Output 5.5</t>
  </si>
  <si>
    <t>Outcome 5 subtotal</t>
  </si>
  <si>
    <t>Execution Costs</t>
  </si>
  <si>
    <t>TOTAL</t>
  </si>
  <si>
    <t>PLANNED EXPENDITURE SCHEDULE</t>
  </si>
  <si>
    <t>List outputs planned and corresponding projected cost for the upcoming reporting period</t>
  </si>
  <si>
    <r>
      <t>1.1</t>
    </r>
    <r>
      <rPr>
        <sz val="9"/>
        <color indexed="8"/>
        <rFont val="Arial"/>
        <family val="2"/>
      </rPr>
      <t xml:space="preserve">  Detailed technical assessment of each site, with chronology of previous flood and erosion events and collection of nearshore oceanographic data, during “quiet” periods and “active” periods (one month each) to inform the design of the technical interventions at each of the three sites</t>
    </r>
    <r>
      <rPr>
        <sz val="9"/>
        <color indexed="63"/>
        <rFont val="Arial"/>
        <family val="2"/>
      </rPr>
      <t>.</t>
    </r>
  </si>
  <si>
    <t xml:space="preserve">
(Payments up to tender documents)</t>
  </si>
  <si>
    <r>
      <t>1.2</t>
    </r>
    <r>
      <rPr>
        <sz val="9"/>
        <color indexed="8"/>
        <rFont val="Arial"/>
        <family val="2"/>
      </rPr>
      <t xml:space="preserve">   Technical design of coastal protection measures at each of three sites, with detailed costing, carried out in a gender sensitive way.</t>
    </r>
  </si>
  <si>
    <r>
      <t>1.3</t>
    </r>
    <r>
      <rPr>
        <sz val="9"/>
        <color indexed="8"/>
        <rFont val="Arial"/>
        <family val="2"/>
      </rPr>
      <t xml:space="preserve">  Successful construction of physical interventions at each of the three sites.</t>
    </r>
  </si>
  <si>
    <t>To start upon completion of consultancy services:
(i) design of Refuge Centre at Q. Soeurs (USD 80,000)
(ii) Mon Choisy (USD 200,000)
(iii) Riviere des Galets (280,000)</t>
  </si>
  <si>
    <r>
      <t>1.4</t>
    </r>
    <r>
      <rPr>
        <sz val="9"/>
        <color indexed="8"/>
        <rFont val="Arial"/>
        <family val="2"/>
      </rPr>
      <t xml:space="preserve">   Analysis of data and development of recommendations on how the interventions can be adjusted for other vulnerable coastal locations in ROM.</t>
    </r>
  </si>
  <si>
    <t>To start after completion of 1.1, 1.2 and 1.3</t>
  </si>
  <si>
    <r>
      <t>1.5</t>
    </r>
    <r>
      <rPr>
        <sz val="9"/>
        <color indexed="8"/>
        <rFont val="Arial"/>
        <family val="2"/>
      </rPr>
      <t xml:space="preserve"> Monitoring programme designed, to include scoping of suitable parameters, including beach width and slope; depth of adjacent lagoonal sediments; wave height, period, and run-up; direction of nearshore currents, etc.</t>
    </r>
  </si>
  <si>
    <t>To start after completion of 1.1, 1.2 and during implementation of 1.3</t>
  </si>
  <si>
    <r>
      <t>1.6</t>
    </r>
    <r>
      <rPr>
        <sz val="9"/>
        <color indexed="8"/>
        <rFont val="Arial"/>
        <family val="2"/>
      </rPr>
      <t xml:space="preserve"> A targeted coastal process/weather event monitoring system in place</t>
    </r>
  </si>
  <si>
    <r>
      <t>2.1</t>
    </r>
    <r>
      <rPr>
        <sz val="9"/>
        <color indexed="63"/>
        <rFont val="Arial"/>
        <family val="2"/>
      </rPr>
      <t xml:space="preserve">  Assessment of the current sea state monitoring systems (Mauritius Meteorological Services and Mauritius Oceanography Institute) and definition of required critical parameters and operational requirements for an . early warning system </t>
    </r>
  </si>
  <si>
    <t xml:space="preserve">
Project Completed</t>
  </si>
  <si>
    <r>
      <t>2.2</t>
    </r>
    <r>
      <rPr>
        <sz val="9"/>
        <color indexed="63"/>
        <rFont val="Arial"/>
        <family val="2"/>
      </rPr>
      <t xml:space="preserve">   The early warning system installed and implemented (with links to early warning system for cyclones), with communication linkages established from level of National Coast Guard at Headquarters down to the level of coastal communities.  </t>
    </r>
  </si>
  <si>
    <r>
      <t>3.1</t>
    </r>
    <r>
      <rPr>
        <sz val="9"/>
        <color indexed="8"/>
        <rFont val="Arial"/>
        <family val="2"/>
      </rPr>
      <t xml:space="preserve">  “Handbook on Coastal Adaptation” packaged as training modules for coastal communities, relevant Government agencies, and private sector stakeholders (such as hotel operators); training sessions delivered on a regular basis over the course of the project (at least twice annually)</t>
    </r>
    <r>
      <rPr>
        <sz val="9"/>
        <color indexed="63"/>
        <rFont val="Arial"/>
        <family val="2"/>
      </rPr>
      <t>.</t>
    </r>
  </si>
  <si>
    <t xml:space="preserve">• Short Course on Training of Coastal Communities (2016)
• 1 Handbook on CBA for Coastal Management and Adaptation Options to Climate Change developed.
</t>
  </si>
  <si>
    <r>
      <t>3.2</t>
    </r>
    <r>
      <rPr>
        <sz val="9"/>
        <color indexed="8"/>
        <rFont val="Arial"/>
        <family val="2"/>
      </rPr>
      <t xml:space="preserve">   Short course on Coastal Engineering designed and delivered (twice during programme period)</t>
    </r>
    <r>
      <rPr>
        <sz val="9"/>
        <color indexed="63"/>
        <rFont val="Arial"/>
        <family val="2"/>
      </rPr>
      <t>.</t>
    </r>
  </si>
  <si>
    <t xml:space="preserve">• Short Course on Introduction to Open Source Geospatial tools (Sep 15)
• Short Course on Disaster Risk Reduction (2015)
• Short Course on ICZM (2016)
• Short Course on CBA (International)
</t>
  </si>
  <si>
    <r>
      <t>3.3</t>
    </r>
    <r>
      <rPr>
        <sz val="9"/>
        <color indexed="63"/>
        <rFont val="Arial"/>
        <family val="2"/>
      </rPr>
      <t xml:space="preserve">  </t>
    </r>
    <r>
      <rPr>
        <sz val="9"/>
        <color indexed="8"/>
        <rFont val="Arial"/>
        <family val="2"/>
      </rPr>
      <t>Specialized course on Cost-Benefit Analysis of coastal adaptation measures designed and delivered (annually, over four years).</t>
    </r>
  </si>
  <si>
    <r>
      <rPr>
        <b/>
        <sz val="9"/>
        <rFont val="Arial"/>
        <family val="2"/>
      </rPr>
      <t>4.1</t>
    </r>
    <r>
      <rPr>
        <sz val="9"/>
        <rFont val="Arial"/>
        <family val="2"/>
      </rPr>
      <t xml:space="preserve">  A National Coastal Zone Adaptation that addresses all perceived climate change risks in the coastal zone of ROM over at least the next 20 years, with recommendations for supporting policies and regulations.</t>
    </r>
  </si>
  <si>
    <t xml:space="preserve">• Launching of Request for proposal (Oct 2015)
• Review of documents pertaining to coastal zone management
• Final National Coastal Zone Adaptation Strategy
• Creation of ‘clearing house’ for climate change
• Recommendation for new economic instruments to fund climate change related projects
</t>
  </si>
  <si>
    <r>
      <rPr>
        <b/>
        <sz val="9"/>
        <rFont val="Arial"/>
        <family val="2"/>
      </rPr>
      <t>4.2</t>
    </r>
    <r>
      <rPr>
        <sz val="9"/>
        <rFont val="Arial"/>
        <family val="2"/>
      </rPr>
      <t xml:space="preserve">  A set of recommendations on best technical and institutional adaptation practices suitable for the coastal zone of ROM.  </t>
    </r>
  </si>
  <si>
    <r>
      <rPr>
        <b/>
        <sz val="9"/>
        <color indexed="63"/>
        <rFont val="Arial"/>
        <family val="2"/>
      </rPr>
      <t>4.3</t>
    </r>
    <r>
      <rPr>
        <sz val="9"/>
        <color indexed="63"/>
        <rFont val="Arial"/>
        <family val="2"/>
      </rPr>
      <t xml:space="preserve">  Definition of the required structure and processes for one “clearinghouse” for climate change oversight in the coastal zone of ROM (a unit or institution, or collection of individuals from various agencies, which is able to make final decisions on the climate appropriateness of future development projects; also having a follow-up enforcement capacity).  </t>
    </r>
  </si>
  <si>
    <r>
      <rPr>
        <b/>
        <sz val="9"/>
        <color indexed="8"/>
        <rFont val="Arial"/>
        <family val="2"/>
      </rPr>
      <t>4.4</t>
    </r>
    <r>
      <rPr>
        <sz val="9"/>
        <color indexed="8"/>
        <rFont val="Arial"/>
        <family val="2"/>
      </rPr>
      <t xml:space="preserve">  Recommendations for new economic instruments</t>
    </r>
  </si>
  <si>
    <r>
      <t>5.1</t>
    </r>
    <r>
      <rPr>
        <sz val="9"/>
        <color indexed="8"/>
        <rFont val="Arial"/>
        <family val="2"/>
      </rPr>
      <t xml:space="preserve">  Handbook, training modules, and </t>
    </r>
    <r>
      <rPr>
        <b/>
        <sz val="9"/>
        <color indexed="8"/>
        <rFont val="Arial"/>
        <family val="2"/>
      </rPr>
      <t>website</t>
    </r>
    <r>
      <rPr>
        <sz val="9"/>
        <color indexed="8"/>
        <rFont val="Arial"/>
        <family val="2"/>
      </rPr>
      <t xml:space="preserve"> content capturing best coastal adaptation practices for the Mauritius context</t>
    </r>
    <r>
      <rPr>
        <sz val="9"/>
        <color indexed="63"/>
        <rFont val="Arial"/>
        <family val="2"/>
      </rPr>
      <t xml:space="preserve">.  </t>
    </r>
  </si>
  <si>
    <t>Branding of AF Project (Website)</t>
  </si>
  <si>
    <r>
      <t>5.2</t>
    </r>
    <r>
      <rPr>
        <sz val="9"/>
        <color indexed="63"/>
        <rFont val="Arial"/>
        <family val="2"/>
      </rPr>
      <t xml:space="preserve">   D</t>
    </r>
    <r>
      <rPr>
        <sz val="9"/>
        <color indexed="8"/>
        <rFont val="Arial"/>
        <family val="2"/>
      </rPr>
      <t xml:space="preserve">issemination of lessons learned from the programme with coastal stakeholders in other locations in the southern Indian Ocean.  </t>
    </r>
  </si>
  <si>
    <t xml:space="preserve">
 Regional Seminar planned in Oct/Nov 2016
</t>
  </si>
  <si>
    <r>
      <t>5.3</t>
    </r>
    <r>
      <rPr>
        <sz val="9"/>
        <rFont val="Arial"/>
        <family val="2"/>
      </rPr>
      <t xml:space="preserve">  Interpretive signs and small-scale models of coastal processes designed and installed at each site, explaining the science of climate change and coastal processes (in lay terms), so that the linkages between weather, stability of coastal features, and adaptation measures are clear.</t>
    </r>
  </si>
  <si>
    <r>
      <t>5.4</t>
    </r>
    <r>
      <rPr>
        <sz val="9"/>
        <rFont val="Arial"/>
        <family val="2"/>
      </rPr>
      <t xml:space="preserve">   Public awareness campaigns on climate change in the coastal zone designed and delivered, involving the Mauritian media (TV, radio, Internet).</t>
    </r>
  </si>
  <si>
    <t>Public awareness campaigns</t>
  </si>
  <si>
    <r>
      <t xml:space="preserve">5.5   </t>
    </r>
    <r>
      <rPr>
        <sz val="9"/>
        <rFont val="Arial"/>
        <family val="2"/>
      </rPr>
      <t>Priority ranking of vulnerable coastal sites established, to guide the order of future investment by the Government of Mauritius and the private sector.</t>
    </r>
  </si>
  <si>
    <t>Project Manager/Project Assistant/Project Technical Assistant</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</si>
  <si>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</si>
  <si>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</si>
  <si>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No co-financing committed in the Project Document</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</si>
  <si>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</si>
  <si>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</si>
  <si>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320,645 USD as Government of Mauritius in-kind contribution for purchase of land of an extent of 12,850 m2 at Quatre Soeurs for construction of the Refuge Centre.</t>
  </si>
  <si>
    <t>RISK ASSESMENT</t>
  </si>
  <si>
    <t>IDENTIFIED RISKS</t>
  </si>
  <si>
    <t>List all Risks identified in project preparation phase and what  steps are being taken to mitigate them</t>
  </si>
  <si>
    <t>Identified Risk</t>
  </si>
  <si>
    <t>Current Status</t>
  </si>
  <si>
    <t>Steps Taken to Mitigate Risk</t>
  </si>
  <si>
    <t>High level endorsement of proposed policy and regulatory changes to support coastal adaptation may be lacking (enabling legislation may be delayed); there may also be concerns about creating a new climate change oversight function within the Ministry of Environment, Sustainable Development, Disaster and Beach Management (MESDDBM)</t>
  </si>
  <si>
    <t>Coastal adaptation projects and initiatives are fully supported by the Ministry</t>
  </si>
  <si>
    <t>The various programme activities and progress are discussed at the Project Steering Committee held once every 3 Months.  The most appropriate institutional structures and processes for adaptation in coastal areas are discussed at the Management Committee chaired by the Minister of Environment, Sustainable Development, Disaster and Beach Management.  All Technical issues are discussed at the Technical Committee level.</t>
  </si>
  <si>
    <t>Government of Mauritius commitment to climate change management could wane as development priorities become more prominent and compete, especially in the run-up to elections.</t>
  </si>
  <si>
    <t xml:space="preserve">Mauritius has witnessed in the recent past some of the impacts of climate change including flash floods, variability in rainfall distribution amongst others. The Government is thus well aware of   climate change impacts and it is one of the national priority to build climate resilience. </t>
  </si>
  <si>
    <t>Constant reiteration of the risks of climate change and the positive net benefits of adaptation investments are being disseminated.</t>
  </si>
  <si>
    <t>Delays in fund transfers and procurement of technical services and equipment.</t>
  </si>
  <si>
    <t xml:space="preserve">The procurement process in line with the current Public Procurement Act is lengthy. </t>
  </si>
  <si>
    <t>Programme activities were initially designed and paced to ensure completion over five years. Following the first round of procurement and lessons learnt, a budget reallocation (USD 391,400) from the Component ‘Policy Mainstreaming’ and ‘Knowledge Dissemination’ to Coastal Adaptation Works at Mon Choisy &amp; Riviere des Galets and Early Warning System was effected in consultation with the UNDP CO.  The Revised Budget allocation was endorsed by the Financial Secretary, the Designated National Authority and subsequently approved by the Adaptation Fund Board (AFB) in March 2014.
The Request for a 1 Year Project Extension was exceptionally approved by the Adaptation Fund Board.  The new completion date for the project will be July 2018.
The Programme Board will also provide required oversight for management of programme inputs.</t>
  </si>
  <si>
    <t>MESDBM may have limited management capacity for programme activities, and for the eventual assumption of climate change management oversight and enforcement; conflicts between the CC Cell and the ICZM Division may arise.</t>
  </si>
  <si>
    <t>A new climate change bill at the Ministry has been prepared which clearly defines the roles of each division.</t>
  </si>
  <si>
    <t>UNDP will maintain a strong link with the programme, and the various programme activities that address institutional aspects will be guided by consultants, who will bring international expertise and experience from other countries, which should inform the situation in the Republic of Mauritius.</t>
  </si>
  <si>
    <t>Climate variability accelerates and coastal degradation occurs at a faster pace than anticipated.</t>
  </si>
  <si>
    <t xml:space="preserve">Modelling of different scenarios of the climate change variability and impacts thereof has been included in the scope of the services of the Request for Proposal for Consultancy Services . Subsequently the design shall take into consideration the above risk factor </t>
  </si>
  <si>
    <t>The climate change modelling, as part of the deliverables under the component 1, should address this potential risk, or at least allow safety factors to be designed into the technical specifications for each site.</t>
  </si>
  <si>
    <t>There may be a misunderstanding about the jurisdictional area of an agency that has climate change management oversight and right of enforcement.</t>
  </si>
  <si>
    <t xml:space="preserve">The Terms of Reference of the component on Policy Mainstreaming has been drafted to clearly define the responsibilities of each Ministry as a specific deliverable </t>
  </si>
  <si>
    <t>It is precisely the analysis of overlapping jurisdictions and conflicting regulations that will sort out respective roles and improve the situation for all Ministries/agencies, so that coastal adaptation can proceed accordingly.</t>
  </si>
  <si>
    <t>Districts (local government) may perceive themselves in a peripheral role, with their development put aside for the sake of climate change adaptation.</t>
  </si>
  <si>
    <r>
      <t xml:space="preserve">The staff of all Local authorities have been selected to be trained in the field of coastal engineering/climate change adaptation as part of the capacity building programme under the project. The Short Course started since September 2013.  To date </t>
    </r>
    <r>
      <rPr>
        <b/>
        <sz val="12"/>
        <rFont val="Times New Roman"/>
        <family val="1"/>
      </rPr>
      <t>9</t>
    </r>
    <r>
      <rPr>
        <sz val="12"/>
        <rFont val="Times New Roman"/>
        <family val="1"/>
      </rPr>
      <t xml:space="preserve"> Short Courses in the field of Coastal Engineering, Coastal and Marine Environment for Engineers, Cost and Benefit Analysis have been delivered under the Project.  The Short Courses were also replicated in Rodrigues island.</t>
    </r>
  </si>
  <si>
    <t>The District Councils are represented in the Programme Board  and in programme activities.  The positive results of the coastal protection measures are disseminated and well understood by the District Councils.</t>
  </si>
  <si>
    <t>Varying, possibly conflicting, perceptions of the climate change risks and coastal adaptation approaches may become apparent, based on previous experiences and technical expertise.</t>
  </si>
  <si>
    <t>The most feasible option for the climate change adaptation is being looked at based on its own merits to achieve a sustainable solution. For example, at one of the project coastal site, Riviere des Galets, the option of relocation of the vulnerable communities exposed to storm surge has also  been explored in consultation with the local community.</t>
  </si>
  <si>
    <t>Frequent dialogue with programme partners and reinforcement of solid principles of climate change management and appropriate adaptation measures will be required</t>
  </si>
  <si>
    <t>Critical Risks Affecting Progress (Not identified at project design)</t>
  </si>
  <si>
    <t>Identify Risks with a 50% or &gt; likelihood of affecting progress of project</t>
  </si>
  <si>
    <t>The bid prices substantially higher than the amounts earmarked in the budget in the Project Document, for component 1 and component 2.</t>
  </si>
  <si>
    <t>The financial offer for Component 1 (Consultancy Services for Mon Choisy &amp; Riviere des Galets) was 275% higher and Component 2 (Consultancy Services for Early Warning System) higher than 400% than the budgeted amount in the AF Project document.</t>
  </si>
  <si>
    <t>The scope of the works were reviewed to focus on the key deliverables and implementation within the project budget.</t>
  </si>
  <si>
    <t>The process of land availability and acquisition for the construction of the Refuge Centre at Quatre Soeurs under the Component 1 was an issue.</t>
  </si>
  <si>
    <t xml:space="preserve">Site located on higher grounds of an extent of 3A04P owned by the private sector was identified for the construction of Refuge Centre.  The land acquisition procedures was completed by the Ministry of Housing and Lands in June 2015 and land vested to the MESDDBM. </t>
  </si>
  <si>
    <r>
      <t xml:space="preserve"> </t>
    </r>
    <r>
      <rPr>
        <sz val="12"/>
        <color indexed="40"/>
        <rFont val="Calibri"/>
        <family val="2"/>
      </rPr>
      <t>The land acquisition process was successfully completed in June 2015 by the Mnistry of Housing and Lands.
The project targets as set in the prodoc will be met under component 1. The scope of works for the respective sites are hereunder listed: 
Mon Choisy - detached breakwaters, beach nourishment, ecosystem based adaptation including seagrass regeneration, plantation of coastal vegetation for dune stabilisation
Riviere des Galets - construction of rock revetment, implementation of wave overtopping wall. 
The original project scope has been upscaled to provide a newly designed Refuge Centre, which will be a first in its kind in the RoM and in the Indian Ocean to be used as a dedicated Refuge Centre</t>
    </r>
    <r>
      <rPr>
        <sz val="12"/>
        <rFont val="Calibri"/>
        <family val="2"/>
      </rPr>
      <t xml:space="preserve">
The original scope to retrofit an existing building (approximately 1000 sq ft) has been reviewed to construct a full fledge Refuge centre (10000 sq ft) at more appropriate site acquired by the government of Mauritius and located at 25m above mean sea level as a sustainable solution against storm surge.
The original site was not appropriate to house a Refuge Centre against storm surges.  Accordingly, the Government of Mauritius was approached and an appropriate site was identified by the Technical Committee based on an agreed site selection matrix and which represented a co-contribution from the Government of Mauritius
The output targets are not being affected following the budget reallocation under Component 1.  Instead, the targets are being enhanced to achieve a long term and sustainable adaptation measures
Mangroves Plantation Project
Under component 1, the mangroves plantation project was succesfully completed.  Some 20,000 mangroves had been planted along the coastline of Q. Soeurs &amp; region compared with 10,000 as prescribed in the project document</t>
    </r>
  </si>
  <si>
    <t>Proposed relocation option at Riviere des Galets, even though more sustainable, may be costly and not feasible, as foreseen in the project document.</t>
  </si>
  <si>
    <t>Frequent dialogue with the community is being sustained for a voluntary resettlement.  Additional studies has been conducted under the Consultancy Services for Riviere des Galets to assess the best adaptation options.</t>
  </si>
  <si>
    <t>Government and private sector co-financing will be envisaged for implementation of the resettlement option by the MESDDBM in the longer term.</t>
  </si>
  <si>
    <t>Risk Measures: Were there any risk mitigation measures employed during the current reporting period?  If so, were risks reduced?  If not, why were these risks not reduced?</t>
  </si>
  <si>
    <t>Add any comments relevant to risk mitigation (word limit = 500)</t>
  </si>
  <si>
    <t>UNDP CO tooking over the procurement of big projects upon request of MOESD and approval of NDA and AFB facilitated faster procurement and therefore reduced the risks of delays in delivery due to slow national procurement .</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</si>
  <si>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</si>
  <si>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</si>
  <si>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</si>
  <si>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</si>
  <si>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</si>
  <si>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</si>
  <si>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</si>
  <si>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Detailed technical assessment of each site</t>
  </si>
  <si>
    <t xml:space="preserve">Procurement of consultancy services for the preparation of feasibility studies, Environmental Impact Assessment Reports, Design, Preparation of Bid Documents and Supervision of Works for the implementation of coastal adaptation measures at Mon Choisy and Rivière des Galets, Mauritius completed.
Land acquisition procedures for Quatre Soeurs completed.
Mangroves Plantation Project completed.
</t>
  </si>
  <si>
    <r>
      <rPr>
        <b/>
        <u/>
        <sz val="13"/>
        <rFont val="Times New Roman"/>
        <family val="1"/>
      </rPr>
      <t>Mon Choisy &amp; Riviere des Galets</t>
    </r>
    <r>
      <rPr>
        <sz val="13"/>
        <color indexed="8"/>
        <rFont val="Times New Roman"/>
        <family val="1"/>
      </rPr>
      <t xml:space="preserve">
The Contract for Consultancy Services for Coastal Adaptation Measures at Mon Choisy and Riviere des Galets was awarded to Indufor Oy in consortium with Ecoast and C.L.A.M.S ltd for a contract amount of USD 817,850 excluding VAT. An inception meeting was held on 19 September 2014 at the MESDDBM in the presence of the UNDP CO.  The following consultants from Indufor Oy in consortium with Ecoast and C.L.A.M.S ltd were present at the inception meeting; Dr Jose Borrero  (Team Leader &amp; Coastal Engineer from eCoast Ltd), Dr Shaw Mead  (Coastal Modeller from eCoast Ltd), Ms Majella Clarke   (Environmental Economist from Indufor Oy), Mr. Edward Atkin (  Oceanographer from eCoast Ltd), Mr Sharveen Persand  (Local Counterpart from C.L.A.M.S Ltd).
An inception workshop was held on 25 September 2014 at the MESDDBM to kick start the project activities.  Representatives of Ministries/departments, local authorities, the private sector and local community of Rivieres des Galets participated in the inception workshop.
The new Minister of Environment, Sustainable Development, and Disaster and Beach Management conducted a Community Based Committee at Riviere des Galets on 26 December 2014 in the presence of the Chairperson of the Technical Committee, AF Project team and the press.  Some 50 inhabitants of Riviere des Galets were present at the committee. The option of a potential resettlement of the inhabitants on the sea frontage was discussed.  The option for resettlement for the exposed communities at Riviere des Galets was considered at the feasibility stage according to the cost benefit analysis and the recommendation of the feasibility study.  The resettlement option is not financially feasible.  Accordingly, the option recommended at Riviere des Galets by the consultants is to construct a shore armouring structure i.e. rock revetment.  For that purpose, an EIA will also be conducted in line with the provisions of the EIA Protection.  However, an ESIA for a potential resettlement (to be undertaken by the government) may be envisaged subject to availability of funds.
To date the following stages have been completed by the consultants (i) inception workshop (ii) detailed technical assessment phase (iii) Options for Coastal Adaptation Measures at Mon Choisy and Riviere des Galets (iv) Feasibility Studies for each sites.  A baseline report for a managed retreat project at Riviere des Galets was also completed under the project. 
A National Workshop was held on 09 April 2015 to validate the Detailed Technical Assessment and Options Report for both sites (Mon Choisy &amp; Riviere des Galets).
The consultants have completed the detailed design of the best adaptation measure for Mon Choisy &amp; Riviere des Galets.  The detailed design reports are expected in October 2015.  Thereafter the consultants will proceed with the drafting of the Final tender documents for work at Mon Choisy &amp; Riviere des Galets.  Construction works expected to start in March 2016
Quatre Soeurs
The procedures for the acquisition of land of an extent of 3A04P for construction of Refuge Centre at Quatre Soeurs were completed by the Ministry of Housing and Lands in June 2015 and land vested to the MESDDBM.
The new Minister of Environment, Sustainable Development, Disaster and Beach Management conducted a visit at the project site at Quatre Soeurs where the refuge centre will be constructed.  The site visit was held in the presence of the Chairperson of the Technical Committee, the AF Project team, the local press and representatives of the local community.  
The Request for Proposal for Consultancy Services for Design, Preparation of Tender Document and Supervision of Works for Construction of the Refuge Centre, Drainage System and Ancillary Works at Quatre Soeurs was launched on 16 February 2015 following the Expression of Interest conducted through an open advertised mode of procurement.  3 proposals were received at the opening of bids on 25 March 2015.  
</t>
    </r>
    <r>
      <rPr>
        <b/>
        <sz val="13"/>
        <color indexed="8"/>
        <rFont val="Times New Roman"/>
        <family val="1"/>
      </rPr>
      <t>Prebid Conference and Site Visit</t>
    </r>
    <r>
      <rPr>
        <sz val="13"/>
        <color indexed="8"/>
        <rFont val="Times New Roman"/>
        <family val="1"/>
      </rPr>
      <t xml:space="preserve">
A Prebid Conference was held on 10 March 2015 at the seat of the MESDDBM following request received from the consultants.  The representatives of the following Consultancy Firms were present at the Prebid Conference; (i) GIBB (Mtius) Ltd in Association with Spectral (ii) Consortium: Mega Design Ltd, SEE Engineering Consultants, Steget, Chuttur &amp; Partners Ltd (iii) Pravin Desai Architect (iv) Francis Wong Associates Ltd
A site visit was also conducted following the Prebid Conference at the project site at Quatre Sœurs in the presence of representatives from the Survey Division, Ministry of Housing and Lands, representative of Ferney Ltd, AF Project team and the bidders.  The consultants took cognizance of the site. 
A Bid Evaluation Committee was constituted by the Departmental Bid Committee of this Ministry for the bid evaluation.  The bid evaluation was completed and Consultancy Services awarded to the Consortium: Mega Design Ltd, SEE Engineering Consultants, Steget, Chuttur &amp; Partners Ltd for bid price of MUR 3.7 Million.
</t>
    </r>
    <r>
      <rPr>
        <b/>
        <sz val="13"/>
        <color indexed="8"/>
        <rFont val="Times New Roman"/>
        <family val="1"/>
      </rPr>
      <t xml:space="preserve">Award of Contract
The contract for award of Consultancy Services for Design, Preparation of Tender Document and Supervision of Works for Construction of the Refuge Centre, Drainage System and Ancillary Works at Quatre Soeurs was awarded to the Consortium: Mega Design Ltd, SEE Engineering Consultants, Steget, Chuttur &amp; Partners Ltd for a contract amount of USD 137,258(incl. of VAT) on 06 July 2015.  
To date the following deliverables have been completed by the consultants; (i) Inception Workshop (ii) Detailed Technical Assessment and the Conceptual/Architectural design ongoing.  Expected start of works: April 2016
</t>
    </r>
    <r>
      <rPr>
        <sz val="13"/>
        <color indexed="8"/>
        <rFont val="Times New Roman"/>
        <family val="1"/>
      </rPr>
      <t xml:space="preserve">
</t>
    </r>
    <r>
      <rPr>
        <b/>
        <sz val="13"/>
        <color indexed="8"/>
        <rFont val="Times New Roman"/>
        <family val="1"/>
      </rPr>
      <t>Mangroves plantation project (Ecosystem based adaptation)</t>
    </r>
    <r>
      <rPr>
        <sz val="13"/>
        <color indexed="8"/>
        <rFont val="Times New Roman"/>
        <family val="1"/>
      </rPr>
      <t xml:space="preserve">
</t>
    </r>
    <r>
      <rPr>
        <b/>
        <sz val="13"/>
        <color indexed="8"/>
        <rFont val="Times New Roman"/>
        <family val="1"/>
      </rPr>
      <t>The mangroves project was completed</t>
    </r>
    <r>
      <rPr>
        <sz val="13"/>
        <color indexed="8"/>
        <rFont val="Times New Roman"/>
        <family val="1"/>
      </rPr>
      <t xml:space="preserve">.  Some 20,000 mangroves seedlings were planted in the lagoonal areas of Grand Sable, Petit Sable and Quatre Soeurs by the Grand Sable Fishermen Association (GSFA).  5 tranches of USD 7,000 were already disbursed to GSFA (in line with the Memorandum of Agreement).
The maintenance of the mangroves plants was being continued on a regular basis by the GSFA.  The mangroves plants have reached an average height of about 1 metre.  
The new Minister of Environment, Sustainable Development, and Disaster and Beach Management conducted a Community Based Committee at Grand Sable on 26 December 2014 in the presence of the Chairperson of the Technical Committee, AF Project team and the press.  Some 50 members of Grand Sable Fishermen Association and Grand Sable Women Planters Farmers Entrepreneur Association (GSWPFEA) were present. 
The mangroves project was also replicated in other areas in the Republic of Mauritius (Anse la Raie &amp; Poste de Flacq) in partnership with the private sector and the local community.
</t>
    </r>
    <r>
      <rPr>
        <b/>
        <sz val="13"/>
        <color indexed="8"/>
        <rFont val="Times New Roman"/>
        <family val="1"/>
      </rPr>
      <t>Mangroves sensitization project</t>
    </r>
    <r>
      <rPr>
        <sz val="13"/>
        <color indexed="8"/>
        <rFont val="Times New Roman"/>
        <family val="1"/>
      </rPr>
      <t xml:space="preserve">
The Mangroves Project won the Island Bright Spot Award 2013 organized under the Global Island Partnership was showcased at the 3rd UN International Conference on Small Island Developing States held from 1-4 September 2014 in Apia, Samoa.  Some 1000 ecofriendly promotional materials (cloth bags) including the logos of the Adaptation Fund Board, UNDP, AUSAid, UNDP GEF Small Grants Programme and the MESDDBM were produced under the project for distribution at the above conference.
Mr Pradeep Kurukulasuriya, Head, Climate Change Adaptation, UNDP/GEF, UNDP and Mr Benjamin Larroquette, UNDP Regional Technical Adviser effected a visit at the workshop of the GSWPFEA on 13 September 2014 as well at the mangroves project site. 
Outreach campaigns were completed at Quatre Soeurs, Grand Sable and Bois des Amourettes Primary Schools by the women community and some 300 students were sensitized on the importance of mangroves.  The target groups were mainly primary schools pupils of Standard IV to VI. 
The disbursement of funds to the tune of USD 15,000 was effected as per the Memorandum of Association.
A total of 1,000 ecofriendly promotional materials (waterproof bags) including the logos of the Adaptation Fund Board, UNDP, AUSAid, UNDP GEF Small Grants Programme and the Ministry of Environment, Sustainable Development, Disaster and Beach Management were produced by the Women Association under the project for distribution during sensitization campaigns. 
Mrs Stephanie Hodge, Mid Term Evaluation consultant effected a visit at the workshop of GSWPFEA on 30 October 2014. The observations were highlighted in the Mid Term Evaluation Report.
A signboard to promote the ecosystem based adaptation project at Grand Sable was developed in consultation with the community for raising awareness on climate change adaptation.  The signboard was unveiled by the Hon. Minister of Environment, SD, and Disaster and Beach Management on 23 July 2015 at Grand Sable.
 </t>
    </r>
  </si>
  <si>
    <t>Technical design of coastal protection measures at each of three sites</t>
  </si>
  <si>
    <t>Successful construction of physical interventions at each of the three sites</t>
  </si>
  <si>
    <t>Analysis of data and
development of recommendations
on how the interventions can
be adjusted for other vulnerable coastal locations in ROM</t>
  </si>
  <si>
    <t>Monitoring
programme designed, to include scoping of suitable parameters, including beach width and slope; depth of adjacent lagoonal sediments; wave height, period, and run-up; direction of nearshore
current</t>
  </si>
  <si>
    <t>A targeted coastal process/weather event monitoring system in place</t>
  </si>
  <si>
    <t>Assessment of the current sea state monitoring systems (Mauritius Meteorological Services and Mauritius
Oceanography Institute) and definition of
required critical parameters and operational
requirements for an early warning system.</t>
  </si>
  <si>
    <t>Procurement of consultancy Services for the implementation of an Early Warning System for incoming storm surge in the Republic of Mauritius to be completed</t>
  </si>
  <si>
    <r>
      <t xml:space="preserve">The first round of procurement was completed.  The bid exercise was cancelled as price quoted by the best evaluated bidder was substantially higher than the budgetary allocation in the AF Project document.  The PSC approved the signature of a Memorandum of Understanding (MoU) between the MESDDBM and Mauritius Meteorological Services (MMS) for joint implementation of the project component. The MoU between MoESD and MMS was signed on 13 March 2014.
The RFP document for Consultancy Services for implementation of an Early Warning System for incoming Storm Surge for the RoM was drafted by the Technical Committee and submitted to the World Meteorological Organisation (WMO) by the MMS. The RFP document was duly vetted by Experts from the WMO. A roster of International Experts in the field was also submitted by the MMS. The RFP document was launched to the shortlisted experts on 01 August 2014.  The closing date for submission of bids was 04 September 2014 at 14 00 Hrs (local time). 
1 bid was received at the opening of bids on 04 September 2014.  A Bid Evaluation Committee (BEC) was constituted under the chair of the MMS, including members from the Mauritius Oceanography Institute, University of Mauritius and UNDP CO.  The BEC was completed and  the consultancy services for implementation of the Early Warning System for incoming Storm Surge in the Republic of Mauritius was awarded to Stitching Deltares, a leading independent research and internationally operating specialist consultancy institute.
An Inception Workshop was held on 11 November 2014 at the Intercontinental Resort Fort, Balaclava in the presence of the Supervising Officer, MESDDBM, UN Resident Coordinator and UNDP Resident Representative, Director of MMS, representative of the National Disaster Risk Reduction and Management Centre, consultants from Stitching Deltares, and Director, MESDDBM.  Officers from the Ministry, UNDP, MMS, Mauritius Oceanography Institute, JICA Expert Team also attended the ceremony.  
The inception workshop was followed by a working session in the afternoon with the international consultants.  The work plan and consultancy team were presented and a brainstorming session on the Early Warning System for storm surge was held. 
The first draft of the Inception Workshop Report was received from Deltares on 02 December 2014.  The first payment amounting to Euro 16,000 exclusive of VAT and local taxes was effected as per the contractual obligation and schedule of payment.  The inception report was circulated to the Technical Committee for views/comments.  All views/comments received were sent to the consultants for amendments to the report.
Working sessions were also held by Mr. D. Vatvani and Mr. T. Bogaard with representatives of the MESDDBM, MMS, Mauritius Oceanography Institute, National Disaster Risk Reduction and Management Centre, Ministry of Housing and Lands.  All relevant data from the Mauritius Meteorological Services and Mauritius Oceanography Institute were submitted free of charge to the international consultants for the assessment phase.
The International Consultants from Deltares, Mr D. Vatvani, Senior Coastal Flooding Expert and Mr J. Rego, Storm Surge Specialist conducted the assessment phase as from 19 to 23 January 2015.  
The assessment phase comprised of the following activities; an assessment of the present state of the monitoring systems; identification of any possible improvements to support the Early Warning System (EWS) to be developed (for warning purposes but also for model validations); defining the required critical parameters for the EWS; identification of any gaps and requirements for further capacity building to operate and maintain the EWS and the models; identification of events that will be used for calibration and validation of the models/system; selection of vulnerable sites for the EWS output locations; listing the requirements for different options for the EWS design and presentation of the results at the National Workshop for discussion, feedback and validation with stakeholders.
Mr. D. Vatvani and Mr. J. Rego also had working sessions and meetings with the AF Project team, representatives of the MESDDBM, MMS and Ministry of Housing and Lands during the week 19 to 23 January 2015.  
Mr D. Vatvani and Mr J. Rego had a courtesy meeting with the Honourable Minister of Environment, Sustainable Development, Disaster and Beach Management on 20 January 2015 in the presence of Mr K. Servansing, Director General, National Disaster Risk Reduction and Management Centre (NDRRMC), Mr S. Selvon, Press Officer and Mr M.N. Khedah, AF Project Manager.
The consultants had a working session with the Mauritius Meteorological Services on 20 January 2015 and the following issues related to the EWS and Storm Surge models were discussed;
• Storm Surge model coverage
• Selection of verification/validation events of the model
• Near real time input data to the EWS
• Decisions on cyclone parameters and its input method to the EWS
• End Product to be produced by the EWS for warning purposes (for dissemination to the National Disaster Risk Reduction and Management Centre &amp; other stakeholders)
An official request for data requirements was sent by the MESDDBM to the MMS and Mauritius Oceanography Institute.  The relevant data were submitted by these institutions free of charge to the consultants.
The consultants procured 5 Hydrographic Charts from the Ministry of Housing and Lands on 21 January 2015.  The charts were used to complement bathymetry data in deep waters and for visual inspection of the coastal depths.  
An official letter of request was also addressed to the Indian Authorities through the Ministry of Housing and Lands, Ministry of Foreign Affairs, Regional Integration and International Trade &amp; the High Commission of the Republic of India for submission of bathymetry and hydrographic data within the coverage of the Republic of Mauritius.  The bathymetry data was received in June 2015 and submitted to the consultants for calibration of the EWS Model.
A National Workshop was held on 22 January 2015 at the Intercontinental Resort Fort, Balaclava to present the preliminary designs of the EWS and the models and obtain feedback from the stakeholders.  
The National Workshop was held in the presence of the Minister of Environment, Sustainable Development, Disaster and Beach Management, Permanent Secretary, MESDDBM, UN Resident Coordinator and UNDP Resident Representative, Director of MMS, Director General of the NDRRMC, consultants from Stitching Deltares, and Director, MESDDBM.  Officers from Ministries/Departments, local authorities, UNDP, MMS, Mauritius Oceanography Institute, Ministry of Housing and Lands, National Coast Guard, Rodrigues Regional Assembly and the JICA Expert Team, amongst others, also attended the workshop.  
A technical working session was held by the international consultants following the official ceremony as follows;
• Assessment and envisaged modelling approach presented by Mr. D. Vatvani
• EWS Options and hardware requirements presented by Mr J. Rego
• Interactive session with the stakeholders and Mr D. Vatvani, Mr J. Rego, Mr M.N. Khedah
• Follow up and training on the EWS presented by Mr. D. Vatvani
The second payment to Deltares amounting to Euro 24,000 exclusive of VAT and local taxes was effected as per the contractual obligation and schedule of payment.  
Procurement of Hardware for implementation of the EWS for Storm Surge
In line with the setting up of the EWS, 2 high performance computers (1 to run the EWS and 1 for testing and training and 1 UPS, 1 External Hard Drive (for back up of data for approx.1 to 2 years) were procured under the project.
Mr T. Bogaard, Coastal Modeller and EWS Developer effected a mission in Mauritius from 20 April to 01 May 2015 and completed the preliminary design of the Early Warning System and setting up of the Storm Surge model at the MMS.
A first version of the EWS was installed at MMS. This preliminary version of the system was successfully installed on the two dedicated machines procured for the EWS. 
The installed version of the EWS already contained major components of the final version of
the system, to be installed during the concluding visit. Among others the system is able to:
• Import the NOAA GFS Numerical Weather Prediction
• Import a warning bulletin from Joint Typhoon Warning Centre (JTWC).
• Import real-time water level observations from http://www.ioc-sealevelmonitoring.org/
• Carry out relevant pre-processing in order to run both Regional and Detailed
hydrodynamic models
• Run all proposed hydrodynamic models
• Visualize modelled and imported data, both pre-defined time series and spatial display
• Export the end-product of the system: the html warning table (based on “dummy”
threshold levels).
With the installed version of the EWS, Operators at MMS have the opportunity to start
exploring the capabilities of the EWS prior to the training and handing-over of the system in July 2015.
Hands-on training on general Delft-FEWS components and Mauritius EWS was also delivered to officials from the MMS, Mauritius Oceanography Institute, NDRRMC.  The main goal of the training sessions was to make the participants more comfortable dealing with the Delft-FEWS Early Warning System. In addition, the sessions provided the opportunity to explore the initial version of the EWS. 
The training sessions outline were as follows:
Day 1 – 27 April 2015
• Introduction
• Overview of Delft-FEWS Early Warning Systems
• Hands-on demonstration of the Mauritius EWS (1)
Day 2 – 28 April 2015
• Hands-on demonstration of the Mauritius EWS (2)
• Delft-FEWS user community (wiki)
• Delft-FEWS concepts and General components
• Displaying results, Process results, Running tasks etc.
Day 3 – 29 April 2015
• Introduction to Delft-FEWS Configuration
• Software used to configure Delft-FEWS
• Exercises
• Add a Location to the Mauritius Flow Model / html page
• Retrieve data for the new location
• Adjust threshold levels
• Create a specific Display for this location.
Final EWS implementation
The Consultants effected a last mission from 03 to 07 August 2015 in Mauritius.  The Final EWS was implemented and operational at the Mauritius Meteorological Services.  Some 20 participants from the Mauritius Meteorological Services, Mauritius Oceanography Institute, National Disaster Risk Reduction Management Centre, Ministry of Housing and Lands (Hydrographic unit) and the project team received a training course on operation of the EWS and Delft FEWS and Delft 3D models.
</t>
    </r>
    <r>
      <rPr>
        <b/>
        <sz val="13"/>
        <color indexed="8"/>
        <rFont val="Times New Roman"/>
        <family val="1"/>
      </rPr>
      <t>Training in the Netherlands
3 officials (1 from the National Disaster Risk Reduction Management Centre, 1 from the project team and 1 from Mauritius Meteorological Services) received 2 weeks training course in the Netherlands from 24 August to 05 September 2015.</t>
    </r>
    <r>
      <rPr>
        <sz val="13"/>
        <color indexed="8"/>
        <rFont val="Times New Roman"/>
        <family val="1"/>
      </rPr>
      <t xml:space="preserve">
Mauritius is the first SIDS country to have implemented its own storm surge Early Warning System. </t>
    </r>
  </si>
  <si>
    <t>The early warning system installed and implemented</t>
  </si>
  <si>
    <t>Handbook on Coastal Adaptation” packaged as training modules for coastal
communities, relevant Government agencies, and private sector stakeholders</t>
  </si>
  <si>
    <t>Courses developed and implemented</t>
  </si>
  <si>
    <r>
      <t xml:space="preserve">Handbooks on coastal adaptation - completed
• 2 Handbooks entitled ‘Training Manual for Coastal Protection Works’ and ‘Training Manual on Coastal and Marine Environment for Engineers’ produced under the programme.
• 1 Handbook on Cost Benefit Analysis for Coastal Management and Adaptation Options to Climate Change developed.
</t>
    </r>
    <r>
      <rPr>
        <b/>
        <sz val="13"/>
        <color indexed="8"/>
        <rFont val="Times New Roman"/>
        <family val="1"/>
      </rPr>
      <t>Short Course on Coastal Engineering</t>
    </r>
    <r>
      <rPr>
        <sz val="13"/>
        <color indexed="8"/>
        <rFont val="Times New Roman"/>
        <family val="1"/>
      </rPr>
      <t xml:space="preserve">
7 Short Courses delivered 
• Short Course on Coastal and Marine Environment for Engineers (CMEE) in Mauritius
• Short Course on Coastal and Marine Environment for Engineers (CMEE) in Rodrigues
• Short Course on Coastal Engineering (Specialisation 1)
• Short Course on Coastal Engineering (Specialisation 2) Design of Coastal Adaptation/ Protection Structures
• Short Course on Coastal Adaptation Structures (soft measures) – A case study for Mon Choisy 
• Short Course on Ocean Data Collection and Analysis
• Short Course on Climate Change and Coastal Zone Management
175 Engineers and technical staff (both from public and private sector) trained
Following the visit of Prof. K. Murali from the Department of Ocean Engineering, Indian Institute of Technology, Madras (IIT) in Mauritius from 20 to 23 May 2014 for the formulation of short courses in the field of Coastal Engineering, the Ministry of Environment and SD, through the University of Mauritius secured the collaboration of the Indian Institute of Technology (IIT) Madras for the design and implementation of a Short Course on Coastal Adaptation Structures (soft measures) including a case study of Mon Choisy. 
The Short Course on Coastal Adaptation Structures (soft measures) – A case study of Mon Choisy was delivered at the Faculty of Engineering, University of Mauritius from 04 to 08 August 2014 on a full time basis by the following resource persons from the IIT Madras (i) Professor Dr-Ing.E.h. V.SUNDAR, Head of Department of Ocean Engineering (ii) Professor Kantharaj MURALI, from the Department of Ocean Engineering, IIT (Madras) (iii) Professor S.A. Sannasiraj, from the Department of Ocean Engineering, IIT (Madras). 
The Short Course comprised of the following modules: 
o Introduction to Waves, Tides and Currents
o Sediment characteristics and description of environmental forcing 
o Beach morphology
o Numerical modelling – tide
o Coastal Protection Structures
o Modelling of Nearshore Processes &amp;Morphodynamics
o Wave loads on coastal structures
o Coastal Protection Structures: Case Studies I
o Numerical modeling – wave
o Use of geo-synthetics for beach containment
•  Physical Modeling: seawalls; Plantation
• Design of rubble mound sections- I
• Numerical modeling - shoreline evolution for coastal engineering practice
• Physical modelling: groins/ breakwaters
• Tsunami impact on coastal zone
• Design of rubble mound sections - II
•  Demonstration of public domain software (WAM, SWAN)
• Demonstration of public domain software (WAM, SWAN)
• Coastal protection structures: Case studies II
• Tidal inlets and their stability
• Alternative design concepts, Discussions on various proposals for the coastal protection of Mon Choisy (IITM &amp; MU)
• Soft measures for coastalapplications including Geo-synthetic products
• Demonstration of public domain software (STWAVE, DELFT3D, SBEACH) 
• Discussions on various proposals for the coastal protection of Mon Choisy (IITM &amp; MU)
A total of 41 participants from Ministries/departments, local authorities, Rodrigues Regional Assembly, University of Mauritius and the private sector attended the course.
As part of the training programme, an online platform was set up for a wider outreach and dissemination of the course materials. Accordingly, all the training course materials are available on the University of Mauritius website on the following link;http://lcms.uom.ac.mu/lms/course/view.php?id=585.  A feedback report to capture the participants’ views on the overall course schedule and content was submitted by the University of Mauritius. 
A talk was held on 08 August 2014 on Research &amp; Development Activities at the Department of Ocean Engineering, IIT (Madras) by Professor V. Sundar. Students from the Faculty of Civil Engineering and participants of the short course attended the talk. The talk was followed by a handing-over of certificate ceremony in the presence of Mr. P. Kallee, Deputy Director of the Department for Environment, MESDDBM and Professor, Prof. T. Ramjeeawon, Dean of Faculty of Engineering and Dr M. Nowbuth, Dean, Faculty of Ocean Studies.
Short Course on Coastal and Marine Environment for Engineers (CMEE) in Rodrigues
As approved by the Project Steering Committee, the CMEE Course was replicated in Rodrigues from 15 to 17 July 2014.  The Short Course was officially launched on 15 July 2014 in the presence of the Commissioner of the Environment, Rodrigues Regional Assembly, Mr. P. Kallee, Deputy Director of the Department of Environment, MoESD, Ms Marion Fourtune, Environment Programme Officer, UNDP, and Mr M.N. Khedah, AF Project Manager.
The training workshop was delivered by the following resource persons; Dr R. Bhagooli and Mrs S. Mattan-Moorgawa from the Department of Biosciences, Faculty of Science, University of Mauritius.  A total of 28 participants from the Rodrigues Regional Assembly, Private Sector and NGO’s attended the short course. A half-day field trip was held on 17 July 2014 at Cotton Bay and Anse Mourouk coastal sites.
The Short Course comprised of the following modules;
Introduction to coastal and marine environment
• Define and classify the coast and coastal zone. 
• Differentiate between the characteristics of rocky, sandy and muddy shores. 
• Understand the economic and environmental importance of coastal ecosystems. 
• Classify the marine environment. 
• Recognize various types of waves. 
• Understand wave motion in water. 
• Understand different forms of wave interaction with the shore. 
• Differentiate between tides and tidal currents. 
• Understand how tides are generated. 
• Discuss the extent of human intervention in coastal zones. 
• Understand the implications of destroying mangrove forests, in terms of coastal protection and productivity. 
• Understand the effect of excess nutrients entering the sea. 
• Discuss threats posed by tourism on the coastal zone. 
• Discuss consequences of marine pollution. 
Seasonal, meteorological and long-term coastal environmental trends
• Describe a beach profile. 
• Differentiate between summer and winter beach profiles. 
• Discuss the effects of slow- onset hazards on coasts. 
• Discuss the effects of rapid- onset hazards on coasts. 
• Discuss continental drift theory and plate tectonics. 
• Understand plate boundaries and how they contribute to shape the seabed topography. 
• Understand how marine sediments are recovered. 
• Understand the processes contributing to the formation of marine sediments. 
• Classify marine sediments by origin. 
• Understand the phi scale and classification of marine sediments by size. 
• Understand the three modes of sediment transport. 
Classification of coastal systems
• Identify and classify coasts. 
• Differentiate between active and passive coasts. 
• Differentiate between primary and secondary coasts. 
• Understand how coastline may change over time. 
• Classify land erosion and deposition coasts. 
Types of ecosystems, interactions and threats
• Understand the processes dominating in the marine environment. 
• Link different ecosystems to these processes. 
• Discuss the importance of ecosystems. 
• Understand the characteristics and functions of estuaries, mangroves, seagrass beds and coral reefs. 
• Identify the linkages among coral reef, mangroves and seagrass beds. 
• Discuss the importance of interactions among these ecosystems. 
• Understand the interactions at five different levels - physical, nutrient, dissolved organic matter, particulate organic matter and animal migration. 
• Identify various threats to coastal ecosystems. 
• Understand how anthropogenic activities can affect marine ecosystems. 
Adaptations of coastal and marine organisms
Understand the physical factors affecting the intertidal zone. 
 Discuss the adaptations of intertidal organisms: rocky and sandy shores. 
 Discuss the adaptations in the three major ecosystems: coral reefs, mangroves and seagrass beds. 
 Discuss the adaptations of nekton and deep sea organisms. 
Marine environmental preservation and rehabilitation
Understand basic methods used in ecological studies of the seashores. 
 Observe the distribution and zonation of organisms inhabiting the seashore. 
 Appreciate the relationship between environmental factors and observed zonation. 
 Appreciate different ecological methods for studying coral reefs. 
 Understand natural and human factors contributing to coastal erosion. 
 Identify indicators of erosion. 
 Understand the protective functions of coastal systems. 
 Identify the impacts of some man-made coastal structures in the coastal zone. 
 Discuss rehabilitation methods for wetlands, coral reefs, mangroves and seagrasses. 
Short Course on Cost Benefit Analysis/Climate Change Economics
3 Short Courses (CBA) delivered
• Short Course on Cost and Benefit Analysis of Coastal Adaptation Measures (Mauritius)
• Specialised Course on CBA of Coastal Management and Adaptation Options to Climate Change by Centre of Environmental Economics and Policy in Africa (CEEPA)
• Short Course on Cost and Benefit Analysis of Coastal Adaptation Measures (Rodrigues )
106 Government officials trained.
The International Component of the Short Course on Cost and Benefit Analysis (CBA) was delivered from 08 to 12 September 2014 at the University of Mauritius by Dr. B. Abidoye, Dr. E. Mungatana, resource persons from the Centre for Environmental Economics and Policy in Africa (CEEPA) – University of Pretoria.  A total of 38 participants from Ministries/departments, local authorities, Rodrigues Regional Assembly and the University of Mauritius attended the course.
The collaboration of UN HQ Office, UNDP and Global Water Partnership (GWP) was secured to conduct the CBA Course in Mauritius. The GWP fully sponsored the consultancy fees of the resource persons.
The Short Course comprised of the following modules;
• Day 1: CBA Framework: 
o Definition of CBA 
o Public sector investment and appraisal 
o Distinction between Private, Economic and Social CBA 
o Role of financial analysis in economic CBA 
• Day 2: 
o An example of a faulty CBA that wrongly defined the costs and benefits of an investment project. Financial Project Appraisal
o Converting the Financial CBA into an Economic CBA 
• Day 3 &amp; 4
o Case studies on the CBA of policy options for managing climate changed induced coastal erosion and flooding:
o Traditional engineering defenses 
o  Managed realignment of engineering defenses 
o Avoided damage approaches and Ecosystem Based Adaptation to non-market valuation 
• Day 5: 
o Present a case study that addresses the issue of compensation as a result of coastal management to illustrate costs and benefits associated with relocation 
o What to compensate for 
o  How to compensate 
o When to compensate 
o How much to compensate 
Short Course on Cost Benefit Analysis of Coastal Zone Management and Adaptation Options to Climate Change (CBA) in Rodrigues
The CBA Course was conducted in Rodrigues from 25 to 27 June 2015 by Mr R. Sultan and Mr S.K. Sobhee, resource persons from the University of Mauritius.  Some 30 participants attended the CBA Course and received a Certificate of Participation.
An Opening Ceremony was held on 25 June 2015 in the presence of Mr J.R. Payandee, Commissioner of Environment, Forestry, Marine Parks and Fisheries.  The delegation from Mauritius comprised of Mr R.S. Sonea, Deputy Permanent Secretary and Mr M.N. Khedah, AF Project Manager.
Short Course on Ocean Data Collection and Analysis
A Short Course on Ocean Data Collection and Analysis targeted for engineers and the technical cadre will be delivered by resource persons from the Indian Institute of Technology Madras in January 2015 at the University of Mauritius (UoM).  Some 25 participants from Ministries/departments, local authorities and the Rodrigues Regional Assembly will benefit from the short course.
MSc on Coastal Engineering and MSc Sustainable Coastal and Ocean Management
In view of the sustainability of the Training and Capacity Building Programme, two new courses entitled “MSc on Coastal Engineering” and “MSc Sustainable Coastal and Ocean Management” have been designed and developed under the AF Project targeted for engineers.  The syllabuses of the courses were approved by the Advisory board of the UoM.  The first intake was expected by September 2015.  
Short Course on Climate Change and Coastal Zone Management
The Short Course on Climate Change and Coastal Zone Management targeted for participants from Ministries/departments and local authorities was held from 15 to 19 June 2015 at the UoM.  The course was conducted on a full time basis by resource persons from the UoM.  Some 30 participants attended the course and received a certificate of participation.
Short course on Introduction to Open Source Geospatial Tools
A short course on Introduction to Open Source Geospatial Tools will be delivered at the University of Mauritius  from 21 to 25 September 2015 by Mrs M. Cawley, Founder of Boomerang Geospatial who provide training and consulting on GIS (Geographic Information System). Some 15 Participants from the technical cadre are expected to attended the short course.
Training of Coastal Communities and Outreach Campaigns
• 1 Marine Mobile Education Unit developed jointly with private sector/NGO
• 16 sensitization/public awareness campaigns conducted using the Marine Mobile Educational in schools, community centers, social welfare centers and shopping malls.
• 800 students (primary and secondary schools) and coastal communities sensitised
Marine Mobile Education Unit 
The Marine Mobile Unit developed by the Rogers Group (private sector) in collaboration with Reef Conservation (NGO) and the MESDDBM was officially launched on 09 September 2014 at Rogers House, Port Louis.
Signature of Memorandum of Understanding
A Memorandum of Understanding (MoU) was signed between Reef Conservation and the MESDDBM on that occasion to kick start the joint implementation of the project on sensitization of the Coastal Communities using the Marine Mobile Unit, development of sensitization materials and 3D Small Scale Models on mangroves ecosystem, coastal zones, coastal adaptation works as well as educational tours on mangroves ecosystem, coastal zones and coastal adaptation works.
16 sensitization/public awareness campaigns using the Marine Mobile Educational Unit were conducted at the AF Project Sites as follows; 
(a) Mon Choisy Public Beach in collaboration with the Rotary Club of Grand Bay (Sunday 26 October 2014) 
(b) Primary school children of Standard V and VI of Grand Sable Government School (Thursday 06 November 2014) 
(c) Coastal Community of Rivière des Galets (Saturday 15 November 2014)
(d) Coastal Community of Quatre Soeurs (Saturday 22 November 2014)
(e) Primary school children of Standard V and VI of Quatre Soeurs Government School on Thursday 26 February 2015
(f) Primary school children of Standard V of Sir Pierre Dalais Government School, Trou d’Eau Douce on Thursday 05 March 2015
(g) Primary school children of Standard V of Notre Dame de Mon Carmel RCA, Chemin Grenier on Tuesday 24 March 2015
(h) Coastal Communities of Grand Sable on Saturday 28 March 2015
Some 800 people have already been sensitized to date on Climate Change Adaptation using the Marine Mobile Educational Unit.
Educational Tours 
The first educational tour was held on 15 September 2014 at Ile D’Ambre with the objective to sensitise the coastal communities on mangroves ecosystem and explore potentials for eco-tourism activities and alternative livelihoods.  The following participants were present for the educational tour; Mr B. Larroquette, UNDP Regional Technical Advisor, Ms M. Fourtune, UNDP Environment Programme Officer, 1 representative from the Ministry of Fisheries, 4 representatives from the MoESD, 5 members from Grand Sable Fishermen Association, 2 officers from the National Coast Guard and representatives of Reef Conservation and Yemaya Adventures.  
Sea Kayaking 
The educational tour started with a sea kayaking trip from Baie de Rosnay to Ile D’Ambre.  The participants had the opportunity to paddle at sea in kayaks through the mangroves. The crew was guided by representatives from Yemaya Adventures and scientific explanations on mangroves eco-system were provided by Reef Conservation. After landing in the island, participants effected a walk through Ile d’Ambre and discovered the history as well as the ruins found in the island.  The above activities were captured by the documentary section of the Mauritius Broadcasting Corporation.
</t>
    </r>
  </si>
  <si>
    <t>HS</t>
  </si>
  <si>
    <t>Short course on Coastal Engineering designed and delivered</t>
  </si>
  <si>
    <t>Specialized course on Cost-Benefit  Analysis of coastal adaptation measures
designed and delivered</t>
  </si>
  <si>
    <t>A National Coastal Zone Adaptation that
addresses all perceived climate change risks in the coastal zone of ROM over at least the next 20 years, with recommendations
for supporting policies and regulations</t>
  </si>
  <si>
    <t>Procurement Procedures for Consultancy Services completed</t>
  </si>
  <si>
    <t xml:space="preserve">Policy Mainstreaming
• Expression of Interest completed
• 6 international consultants shortlisted.
• TOR finalized.
• List of acts for Republic of Mauritius compiled
• Gap analysis undertaken by technical committee
Launching of Expressions of Interests for Policy Mainstreaming
In line with the deliverables under the Adaptation Fund Project, it is intended to recruit a high profile consultant/expert for Policy Mainstreaming.  The main objective is to determine a National Coastal Zone Adaptation Strategy that will address all climate perceived risks in the coastal zone of Republic of Mauritius over the next 20 years and actively supporting adaptation to them, as well as, recommendations for economic instruments to scale up adaptation in the coastal zone.  
The main deliverables under the consultancy services will be, amongst others; Review of documents pertaining to coastal zone management; Final National Coastal Zone Adaptation Strategy; Creation of a ‘clearing house’ for climate change;  Recommendation for new economic instruments to fund climate change related projects.
An Expression of interests for recruitment of a consultant/expert for Policy Mainstreaming was launched on the UNDP CO website on 18 December 2014.  The closing date for submission of Expressions of Interests was 20 January 2015.  31 applications were received at the closing date on 20 January 2015.
A Bid Evaluation Committee (BEC) was constituted under the Chair of the MESDDBM and comprised of the members from the AF Project team and the UNDP CO.
The BEC met on 24, 27 February and 02 March 2015 under the chair of the MESDDBM.  
6 International Consultants/Experts were retained by the BEC for invitation to submit bids based on the Request for Proposal for Policy Mainstreaming to be issued.  The BEC Report was submitted to the Departmental Bid Committee on 17 March 2015 and approved.
The Request for Proposal document for Consultancy Services for ‘Policy Mainstreaming’ has been drafted by the AF Project team and will be launched end September 2015.
</t>
  </si>
  <si>
    <t>A set of recommendations on best technical and institutional adaptation
practices suitable for the coastal zone of ROM.</t>
  </si>
  <si>
    <t>Definition of the required structure and
processes for one “clearinghouse”  or climate change oversight in the coastal zone of ROM</t>
  </si>
  <si>
    <t>Recommendations for new economic instruments</t>
  </si>
  <si>
    <t xml:space="preserve">Handbook, training modules, and website content capturing best coastal adaptation practices for the Mauritius context </t>
  </si>
  <si>
    <t>This component shall be implemented upon completion of the works and monitoring of the effectiveness of the adaptation measures through lessons learned.</t>
  </si>
  <si>
    <t xml:space="preserve">Development of learning materials on Climate Change Adaptation
5 Small Scale Models developed &amp; 1 Display Board Installed
• 1 Display board on mangroves project designed and installed at Grand Sable
• 3D Ecosystem Small Scale Model for Mon Choisy completed
• 3D Ecosystem Small Scale Model for Mangroves completed.
• 3D Small Scale Models for Seagrass completed
• 3D Small Scale Model for Wetland completed
• 3D Climate Change Model for Rivière des Galets completed
In line with the Memorandum of Understanding (MoU) signed with Reef Conservation (i) one 3D Small Scale Model for Mon Choisy Public Beach Ecosystem was produced.  
(ii) The development of a concept for a game application on climate change targeted for children aged 12 and above was ongoing.  The purpose is to develop an innovative tool to raise awareness about impacts of climate change, targeted for the youth. 
(iii) The 3D Ecosystem Small Scale Model for Mangroves was completed. 
(iv) The 3D Small Scale Models for Seagrass and Wetlands ecosystem were under production and nearly completed.
(v)  The 3D Climate Change Model for Rivière des Galets was completed
(vi) The  magnetic game board was under production.  This game would be used to raise awareness on anthropogenic impacts and consequences on the Environment with the effect of climate change, and the changes required to limit these impacts. 
(vii) The concept for development of an electronic game application on climate change targeted for children aged 12 was ongoing. This innovative tool would be used to raise awareness amongst the youth on the impacts of climate change. 
The Terms of Reference for recruitment of a local consultant for branding of the project finalized.
One Regional Seminar planned in Oct/Nov 2016
Resource Centre in Rodrigues
A working session was held with the Office of the Chief Commissioner, Commissioner of Environment and Island Chief Executive of the Rodrigues Regional Assembly (RRA) on 17 and 18 November 2014.  Representatives from the UNDP CO, UoM, and the Project Team attended the working session.  The signature of a MoU with the RRA was agreed.
The construction of a new building within the South East Marine Protected Area (SEMPA), Rodrigues to house the Climate Change Resource Centre was approved by the RRA.  
The progress of activities in Rodrigues was as follows;
• A site visit was effected on 23 Dec 2014 by the Rodrigues Cadastral Office, Public Infrastructure Division, Environment Unit and SEMPA team to discuss the project requirements.  
• A second site visit was effected on 27 Jan 2015 by the Commissioner of Environment, Departmental Head, Commission of Environment, Global Consultants and SEMPA team for finalization of overall project requirements. 
• An official request was sent by the Commission of Environment (Rodrigues) to the Commission of Public Infrastructure for drafting of Preliminary Design of the Resource Centre.
The following activities are expected to be completed in 2015;
• Vesting of land by the Cadastral Office (Rodrigues) to SEMPA
• Consultancy Services for Design and Preparation of Tender Docs by Global Consultant
• Construction and hosting of  Resource Centre (2015-16) by the Rodrigues Regional Assembly
• Development and funding of educational materials under the AF Project, such as, 3D Model of the SEMPA, and other learning materials
</t>
  </si>
  <si>
    <t>Dissemination of lessons learned from the
programme with coastal stakeholders in
other locations in the southern Indian Ocean</t>
  </si>
  <si>
    <t>Interpretive signs and smallscale models of
coastal processes designed and installed at each site, explaining the science of climate
change and coastal processes</t>
  </si>
  <si>
    <t xml:space="preserve">Public awareness campaigns on climate change in the coastal zone designed and delivered </t>
  </si>
  <si>
    <t>Overall Rating</t>
  </si>
  <si>
    <t xml:space="preserve">           S</t>
  </si>
  <si>
    <t>Please Provide the Name and Contact information of person(s) reponsible for completeling the Rating section</t>
  </si>
  <si>
    <t>Nuvin KHEDAH, project manager</t>
  </si>
  <si>
    <t>mnkhedah@yahoo.com</t>
  </si>
  <si>
    <t>Please justify your rating.  Outline the positive and negative progress made by the project since it started.  Provide specific recommendations for next steps. . (word limit=500)</t>
  </si>
  <si>
    <t>Despite two setbacks on important procurement processes (Outcome 1 and 2) the progress made during the reporting period is satisfactory. Thanks to budget revision and a good collaboration between the Ministry of Environment and SD and the other stakeholders, the project team was able to identify alternative procurement methods (through UNDP for Outcome 1 and with support from Met Services through an MoU for Outcome 2) which allowed to successfully relaunch the RFPs. Key contracts are therefore expected to be signed and activities kick started by the end of 2015 at the very latest. Important progress has also been made on procurement (by Government) of the land identified for construction of the refugee center in Quatre Soeurs.
Thanks to a very robust partnership (MoU) signed with the University of Mauritius, in particular the newly created faculty of Ocean Studies, the delivery under Outcome 3 in more than satisfactory with an expected high level of durability. Progress under this training component allowed to create a momentum around the project and keep the stakeholders interested and involved during the lengthy procurement process which will benefit the whole project in the long term. Delivery of Outcome 3 also links to delivery of Outcome 5 (Knowledge Management and Dissemination) and all training materials and lessons learned are compiled for future diffusion at national and international levels.           
Due to high level of priority of procurements for Outcome 1 and 2, and emphasis put on training and capacity building from the start of the project, implementation of the Policy Mainstreaming component (Outcome 4) has been postponed to next reporting period, without comprimising the full delivery of this Outcome.                  
The next phase of the project, following the procurement stage, is to embark on the studies and preparation of tender documents for the works at Mon Choisy, Riviere des Galets and Refuge Center in Quatre Soeurs but also for the Early Warning System for Storm Surges. Training and KM activities will continue, building on an excellent dynamix and the component 4 on Policy Mainstreaming will also be launched.</t>
  </si>
  <si>
    <t xml:space="preserve">Implementing Agency  </t>
  </si>
  <si>
    <t xml:space="preserve">Consultancy services for the preparation of feasability studies, Environmental Impact Assessment reports, Design, preparation of bid documents and supervision of works for the implementation of coastal adaptation measures at Mon Choisy and Riviere de Galets. Consultancy services for design, preparation of tender document and supervision of works for the construction of Refufe Centre, Drainage System and Ancillary works at Quatre Soeurs. </t>
  </si>
  <si>
    <t>At Mon Choisy and Riviere des Galets- Technical assessment of the site completed, Feasability study completed, Cost benefit analysis completed, Design of adaptation measures is ongoing, EIA study is to start by October 2015. At Quatre Soeurs, the technical assessment of the site is completed and conceptual/architectural design is ongoing.</t>
  </si>
  <si>
    <t xml:space="preserve">Construction of Refuge Centre at Quatre Soeurs: </t>
  </si>
  <si>
    <t>Land acquisistion process completed by the Government of Mauritius. Expected start of works is April 2016</t>
  </si>
  <si>
    <t>The contract and feasibility work includes development of baseline for future work at the 2 sites. This is with plans to inform 21 more vulnerable sites with methodologies for analysis, modeling, and concrete recommendations for a coastal zone monitoring system. The feasibility report with optimal site options was produced.</t>
  </si>
  <si>
    <t xml:space="preserve">Assessment of the current sea state monitoring systems and an Early Warning system </t>
  </si>
  <si>
    <t>Preliminary design of the Early Warning System and setting up of the Storm Surge Model at the Mauritius Meteorological Services completed</t>
  </si>
  <si>
    <t xml:space="preserve">A first version of the EWS installed at the Mauritius Meteorological Services on the two high performance computers procured by the project. The hands on training was also delivered to officials from Mauritius Meteorological Services, Mauritius Oceanography Institute and NDRRMC </t>
  </si>
  <si>
    <t>Available</t>
  </si>
  <si>
    <r>
      <rPr>
        <b/>
        <sz val="13"/>
        <color indexed="8"/>
        <rFont val="Times New Roman"/>
        <family val="1"/>
      </rPr>
      <t>3</t>
    </r>
    <r>
      <rPr>
        <sz val="13"/>
        <color indexed="8"/>
        <rFont val="Times New Roman"/>
        <family val="1"/>
      </rPr>
      <t xml:space="preserve"> Handbooks developed under the Adaptation Fund Project
• 2 Handbooks entitled ‘Training Manual for Coastal Protection Works’ and ‘Training Manual on Coastal and Marine Environment for Engineers’ produced under the programme.
• 1 Handbook on Cost Benefit Analysis for Coastal Management and Adaptation Options to Climate Change developed.
</t>
    </r>
  </si>
  <si>
    <t xml:space="preserve">7 Short Courses delivered </t>
  </si>
  <si>
    <t xml:space="preserve">
• Short Course on Coastal and Marine Environment for Engineers (CMEE) in Mauritius
• Short Course on Coastal and Marine Environment for Engineers (CMEE) in Rodrigues
• Short Course on Coastal Engineering (Specialisation 1)
• Short Course on Coastal Engineering (Specialisation 2) Design of Coastal Adaptation/ Protection Structures
• Short Course on Coastal Adaptation Structures (soft measures) – A case study for Mon Choisy 
• Short Course on Ocean Data Collection and Analysis
• Short Course on Climate Change and Coastal Zone Management
175 Engineers and technical staff (both from public and private sector) trained
</t>
  </si>
  <si>
    <t>3 Short Courses (CBA) delivered</t>
  </si>
  <si>
    <t xml:space="preserve">• Short Course on Cost and Benefit Analysis of Coastal Adaptation Measures (Mauritius)
• Specialised Course on CBA of Coastal Management and Adaptation Options to Climate Change by Centre of Environmental Economics and Policy in Africa (CEEPA)
• Short Course on Cost and Benefit Analysis of Coastal Adaptation Measures (Rodrigues )
106 Government officials trained.
</t>
  </si>
  <si>
    <t xml:space="preserve">Expected in 2015 - 2016
• Review of documents pertaining to coastal zone management
• Final National Coastal Zone Adaptation Strategy
• Creation of ‘clearing house’ for climate change
• Recommendation for new economic instruments to fund climate change related projects
</t>
  </si>
  <si>
    <t>• Expression of Interest completed
• 6 international consultants shortlisted.
• TOR finalized.
• List of acts for Republic of Mauritius compiled
• Gap analysis undertaken by technical committee
• Launching of Request for proposal (Oct 2015)</t>
  </si>
  <si>
    <t>Recruitment of Consultant</t>
  </si>
  <si>
    <t>• Terms of Reference for recruitment of a local consultant for branding of the project finalized.</t>
  </si>
  <si>
    <t>• Regional Seminar planned in Oct/Nov 2016</t>
  </si>
  <si>
    <t>Regional Seminar planned in Oct/Nov 2016</t>
  </si>
  <si>
    <t>Expected 2015/16</t>
  </si>
  <si>
    <t xml:space="preserve">5 Small Scale Models developed &amp; 1 Display Board Installed
• 3D Ecosystem Small Scale Model for Mon Choisy completed
• 3D Ecosystem Small Scale Model for Mangroves completed.
• 3D Small Scale Models for Seagrass completed
• 3D Small Scale Model for Wetland completed
• 3D Climate Change Model for Rivière des Galets completed
• 1 Display board on mangroves project designed and installed at Grand Sable
</t>
  </si>
  <si>
    <t>800 students (primary and secondary schools) and coastal communities sensitised</t>
  </si>
  <si>
    <t xml:space="preserve">• 1 Marine Mobile Education Unit developed jointly with private sector/NGO
• 16 sensitization/public awareness campaigns conducted using the Marine Mobile Educational in schools, community centers, social welfare centers and shopping malls.
</t>
  </si>
  <si>
    <t>Priority ranking of vulnerable coastal sites established, to guide the order of future investment by the Government of Mauritius and the private sector</t>
  </si>
  <si>
    <t>Expected in 2016 - 17</t>
  </si>
  <si>
    <t>Fabrice MUGABO, Environment Programme Officer</t>
  </si>
  <si>
    <t>fabrice.mugabo@undp.org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</si>
  <si>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</si>
  <si>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</si>
  <si>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r>
      <rPr>
        <sz val="16"/>
        <rFont val="Times New Roman"/>
        <family val="1"/>
      </rPr>
      <t xml:space="preserve">The overall rating is satisfactory because the project actions/activities planned for current reporting period  are progressing on track to achieve most of its major outcomes/outputs awith only minor shortcomings. There is a positive trend in achievement of outcomes as per the project indicators.  On outcome one, the procurement  was finalized and the Contract for Consultancy Services for Coastal Adaptation Measures at Mon Choisy and Riviere des Galets was awarded to Indufur Oy in Finland in partnership with eCoast in New Zealand which includes six expected outputs of component 1. The feasibility report for options at three sites were produced, after which work on infrastructure, ecological, and social works will begin by March 2016. Note that Outcome one has the largest project investment (USD 6,680,440).
For outcome two, the other technically substantive component of this program, the consultancy services for implementation of the Early Warning System for incoming Storm Surge in the Republic of Mauritius was awarded, the hardware for the implementation of the EWS for storm surge and preliminary design were completed as well as setting up of the storm surge model at MMS.Outcome 2 has therefore been substantially completed and the EWS is operational at the Mauritius Meteorological Services.
The implementation of components three, four and five are in good progress with no major bottlenecks and expected targets are to be achieved.
The critical risks that have affected the progress include bid prices substantially higher than the amounts earmarked in the budget in the Project Document, for component 1 and component 2 as well as the process of land availability and acquisition for the construction of the Refuge Centre at Quatre Soeurs under the Component 1 was an issue.
Response to MTR reconmendations undertaken this reporting period include  a memorandum of understanding has been signed with the leading tertiary Institution in Mauritius, the University of Mauritius (UoM). This is to ensure that the capacity building programme and the training at national level is continued upon completion of the AF project. Through this MoU, the UoM Staff is also exposed and trained on climate change and coastal engineering.  A faculty of Ocean Science has been recently been set up at the UoM with the collaboration of the AF project to ensure the sustainability of the training programme. Morever, an impact assessment survey among the participants of each institution after each course is undertaken and used for dissemination of the knowledge in order to assess the impact and capacity Building exercises.
</t>
    </r>
    <r>
      <rPr>
        <sz val="13"/>
        <rFont val="Times New Roman"/>
        <family val="1"/>
      </rPr>
      <t xml:space="preserve">
</t>
    </r>
  </si>
  <si>
    <t xml:space="preserve">2.  Detail critical risks that have affected progress.  </t>
  </si>
  <si>
    <t>Rating Definitions</t>
  </si>
  <si>
    <t>Highly Satisfactory (HS)</t>
  </si>
  <si>
    <r>
      <t xml:space="preserve">Project actions/activities planned for current reporting period are progressing on track or exceeding expectations to acheive </t>
    </r>
    <r>
      <rPr>
        <b/>
        <sz val="13"/>
        <rFont val="Times New Roman"/>
        <family val="1"/>
      </rPr>
      <t>all</t>
    </r>
    <r>
      <rPr>
        <sz val="13"/>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</si>
  <si>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</si>
  <si>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3"/>
        <rFont val="Times New Roman"/>
        <family val="1"/>
      </rPr>
      <t>most</t>
    </r>
    <r>
      <rPr>
        <sz val="13"/>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</si>
  <si>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</si>
  <si>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3"/>
        <rFont val="Times New Roman"/>
        <family val="1"/>
      </rPr>
      <t>most</t>
    </r>
    <r>
      <rPr>
        <sz val="13"/>
        <rFont val="Times New Roman"/>
        <family val="1"/>
      </rPr>
      <t xml:space="preserve">   major relevant outcomes/outputs, </t>
    </r>
    <r>
      <rPr>
        <b/>
        <sz val="13"/>
        <rFont val="Times New Roman"/>
        <family val="1"/>
      </rPr>
      <t>but</t>
    </r>
    <r>
      <rPr>
        <sz val="13"/>
        <rFont val="Times New Roman"/>
        <family val="1"/>
      </rPr>
      <t xml:space="preserve"> with either significant shortcomings or modest overall relevance. </t>
    </r>
  </si>
  <si>
    <t>Marginally Unsatisfactory (MU)</t>
  </si>
  <si>
    <r>
      <t xml:space="preserve">Project actions/activities planned for current reporting period  are </t>
    </r>
    <r>
      <rPr>
        <b/>
        <sz val="13"/>
        <rFont val="Times New Roman"/>
        <family val="1"/>
      </rPr>
      <t>not</t>
    </r>
    <r>
      <rPr>
        <sz val="13"/>
        <rFont val="Times New Roman"/>
        <family val="1"/>
      </rPr>
      <t xml:space="preserve"> progressing on track to achieve  major outcomes/outputs with </t>
    </r>
    <r>
      <rPr>
        <b/>
        <sz val="13"/>
        <rFont val="Times New Roman"/>
        <family val="1"/>
      </rPr>
      <t>major shortcomings</t>
    </r>
    <r>
      <rPr>
        <sz val="13"/>
        <rFont val="Times New Roman"/>
        <family val="1"/>
      </rPr>
      <t xml:space="preserve"> or is expected to achieve only some of its major outcomes/outputs.</t>
    </r>
  </si>
  <si>
    <t>Unsatisfactory (U)</t>
  </si>
  <si>
    <r>
      <t xml:space="preserve">Project actions/activities planned for current reporting period  are </t>
    </r>
    <r>
      <rPr>
        <b/>
        <sz val="13"/>
        <rFont val="Times New Roman"/>
        <family val="1"/>
      </rPr>
      <t>not</t>
    </r>
    <r>
      <rPr>
        <sz val="13"/>
        <rFont val="Times New Roman"/>
        <family val="1"/>
      </rPr>
      <t xml:space="preserve"> progressing on track to achieve most of its major outcomes/outputs.</t>
    </r>
  </si>
  <si>
    <t>Highly Unsatisfactory (U)</t>
  </si>
  <si>
    <r>
      <t xml:space="preserve">Project actions/activities planned for current reporting period  are </t>
    </r>
    <r>
      <rPr>
        <b/>
        <sz val="13"/>
        <rFont val="Times New Roman"/>
        <family val="1"/>
      </rPr>
      <t>not</t>
    </r>
    <r>
      <rPr>
        <sz val="13"/>
        <rFont val="Times New Roman"/>
        <family val="1"/>
      </rPr>
      <t xml:space="preserve"> on track and shows that it is </t>
    </r>
    <r>
      <rPr>
        <b/>
        <sz val="13"/>
        <rFont val="Times New Roman"/>
        <family val="1"/>
      </rPr>
      <t>failing</t>
    </r>
    <r>
      <rPr>
        <sz val="13"/>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</si>
  <si>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</si>
  <si>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</si>
  <si>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</si>
  <si>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</si>
  <si>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</si>
  <si>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</si>
  <si>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</si>
  <si>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</si>
  <si>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Outcome 1</t>
  </si>
  <si>
    <t xml:space="preserve">Physical infrastructure improved to withstand climate change and variability-induced stress </t>
  </si>
  <si>
    <t>The beach at Mon Choisy is eroding at a rate of about 2 metres/year; Riviere des Galets is exposed to storm surges, with a failing seawall, openings in the wave overtopping wall, and an inadequate drainage system in the village; buildings in Quatre Soeurs frequently flood during high tides</t>
  </si>
  <si>
    <t>0/3
Procurement finalized in September 2014-see details at output level</t>
  </si>
  <si>
    <t xml:space="preserve">No further erosion at Mon Choisy (beach accretion of 2 metres over 3 years); no surge flooding and no further shore erosion at Riviere des Galets; and, no flooding of coastal public buildings at Quatre Soeurs.
The target for numbers of beneficiaries are as follows: Mon Choisy:  1,500-2000 people; Riviere des Galets:  100-150 people; Quatre Soeurs: 1000 people.  </t>
  </si>
  <si>
    <t>Output 1</t>
  </si>
  <si>
    <t>Number of physical assets strengthened or constructed to withstand conditions resulting from climate variability and change (by asset types)</t>
  </si>
  <si>
    <t>No physical asset in place at site 1 (Mon choisy ) to withstand conditions resulting from climate change</t>
  </si>
  <si>
    <t xml:space="preserve">0/1
1.International Call for Expression of interest issued and consultants shortlisted
 2. Request for Proposal launched for procurement of consultancy services for assessment and design of coastal adaptation works
3. Contracts awarded 
• Technical assessment of site: completed
• Feasibility study : completed
• Cost Benefit Analysis: competed
• Design of adaptation measures: ongoing
• EIA Study: ongoing 
</t>
  </si>
  <si>
    <r>
      <t xml:space="preserve">Physical works properly designed and constructed at Mon choisy
1.1 Clear chronology of coastal process “events” at each site over the last 25 years and oceanographic dataset (2 months of data) for each of the three sites. </t>
    </r>
    <r>
      <rPr>
        <sz val="11"/>
        <color indexed="17"/>
        <rFont val="Times New Roman"/>
        <family val="1"/>
      </rPr>
      <t>COMPLETED</t>
    </r>
    <r>
      <rPr>
        <sz val="11"/>
        <color indexed="8"/>
        <rFont val="Times New Roman"/>
        <family val="1"/>
      </rPr>
      <t xml:space="preserve">
1.2 Detailed technical specifications and costs for coastal protection measures at each of the three sites, carried out in a gender sensitive way.  </t>
    </r>
    <r>
      <rPr>
        <sz val="11"/>
        <color indexed="17"/>
        <rFont val="Times New Roman"/>
        <family val="1"/>
      </rPr>
      <t>COMPLETED</t>
    </r>
    <r>
      <rPr>
        <sz val="11"/>
        <color indexed="8"/>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and, development of a drainage scheme for the backshore at Riviere des Galets; planting of mangroves; </t>
    </r>
    <r>
      <rPr>
        <sz val="11"/>
        <color indexed="17"/>
        <rFont val="Times New Roman"/>
        <family val="1"/>
      </rPr>
      <t>EXPECTED APRIL 2016</t>
    </r>
    <r>
      <rPr>
        <sz val="11"/>
        <color indexed="8"/>
        <rFont val="Times New Roman"/>
        <family val="1"/>
      </rPr>
      <t xml:space="preserve">
1.4 Comprehensive data on the effectiveness of the structures at each of the three sites. UPCOMING
1.4 Recommendations for structural adjustments (location, design, materials, etc.) for interventions at other coastal sites in ROM. </t>
    </r>
    <r>
      <rPr>
        <sz val="11"/>
        <color indexed="36"/>
        <rFont val="Times New Roman"/>
        <family val="1"/>
      </rPr>
      <t>UPCOMING</t>
    </r>
    <r>
      <rPr>
        <sz val="11"/>
        <color indexed="8"/>
        <rFont val="Times New Roman"/>
        <family val="1"/>
      </rPr>
      <t xml:space="preserve">
1.5 Monitoring design report </t>
    </r>
    <r>
      <rPr>
        <sz val="11"/>
        <color indexed="36"/>
        <rFont val="Times New Roman"/>
        <family val="1"/>
      </rPr>
      <t>UPCOMING</t>
    </r>
    <r>
      <rPr>
        <sz val="11"/>
        <color indexed="8"/>
        <rFont val="Times New Roman"/>
        <family val="1"/>
      </rPr>
      <t xml:space="preserve">
1.6 A functional monitoring system in place. </t>
    </r>
    <r>
      <rPr>
        <sz val="11"/>
        <color indexed="36"/>
        <rFont val="Times New Roman"/>
        <family val="1"/>
      </rPr>
      <t>UPCOMING</t>
    </r>
    <r>
      <rPr>
        <sz val="11"/>
        <color indexed="8"/>
        <rFont val="Times New Roman"/>
        <family val="1"/>
      </rPr>
      <t xml:space="preserve">
</t>
    </r>
  </si>
  <si>
    <t>No physical asset in place at site 2 (Quatre Soeurs) to withstand conditions resulting from climate change</t>
  </si>
  <si>
    <t xml:space="preserve">0/1
1. Call for Expression of Interest launched 
2. Consultancy firms shorlisted
3. COntract Awarded in July 2015                
4. Land acquisition for the construction of Refuge centre completed
5. Mangrove plantation component has reached a 100% completion, with 20,000 mangroves planted. </t>
  </si>
  <si>
    <r>
      <t xml:space="preserve">Physical works properly designed and constructed at Quatre Soeurs
1.1 Clear chronology of coastal process “events” at each site over the last 25 years and oceanographic dataset (2 months of data) for each of the three sites. NOT RELEVANT (refuge center)
1.2 Detailed technical specifications and costs for coastal protection measures at each of the three sites, carried out in a gender sensitive way. </t>
    </r>
    <r>
      <rPr>
        <sz val="11"/>
        <color indexed="17"/>
        <rFont val="Times New Roman"/>
        <family val="1"/>
      </rPr>
      <t>COMPLETED</t>
    </r>
    <r>
      <rPr>
        <sz val="11"/>
        <color indexed="8"/>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repair and re-sloping of the seawall; sealing the wave- overtopping wall; and, development of a drainage scheme for the backshore at Riviere des Galets; planting of mangroves; re-constructing public buildings at risk on stilts at Quatre Soeurs.</t>
    </r>
    <r>
      <rPr>
        <sz val="11"/>
        <color indexed="36"/>
        <rFont val="Times New Roman"/>
        <family val="1"/>
      </rPr>
      <t xml:space="preserve"> </t>
    </r>
    <r>
      <rPr>
        <sz val="11"/>
        <color indexed="30"/>
        <rFont val="Times New Roman"/>
        <family val="1"/>
      </rPr>
      <t>UPCOMING</t>
    </r>
    <r>
      <rPr>
        <sz val="11"/>
        <color indexed="8"/>
        <rFont val="Times New Roman"/>
        <family val="1"/>
      </rPr>
      <t xml:space="preserve">
1.4 Comprehensive data on the effectiveness of the structures at each of the three sites. </t>
    </r>
    <r>
      <rPr>
        <sz val="11"/>
        <color indexed="30"/>
        <rFont val="Times New Roman"/>
        <family val="1"/>
      </rPr>
      <t>UPCOMING</t>
    </r>
    <r>
      <rPr>
        <sz val="11"/>
        <color indexed="8"/>
        <rFont val="Times New Roman"/>
        <family val="1"/>
      </rPr>
      <t xml:space="preserve">
1.4 Recommendations for structural adjustments (location, design, materials, etc.) for interventions at other coastal sites in ROM. </t>
    </r>
    <r>
      <rPr>
        <sz val="11"/>
        <color indexed="30"/>
        <rFont val="Times New Roman"/>
        <family val="1"/>
      </rPr>
      <t>UPCOMING</t>
    </r>
    <r>
      <rPr>
        <sz val="11"/>
        <color indexed="8"/>
        <rFont val="Times New Roman"/>
        <family val="1"/>
      </rPr>
      <t xml:space="preserve">
1.5 Monitoring design report: </t>
    </r>
    <r>
      <rPr>
        <sz val="11"/>
        <color indexed="30"/>
        <rFont val="Times New Roman"/>
        <family val="1"/>
      </rPr>
      <t>UPCOMING</t>
    </r>
    <r>
      <rPr>
        <sz val="11"/>
        <color indexed="8"/>
        <rFont val="Times New Roman"/>
        <family val="1"/>
      </rPr>
      <t xml:space="preserve">
1.6 A functional monitoring system in place. </t>
    </r>
    <r>
      <rPr>
        <sz val="11"/>
        <color indexed="30"/>
        <rFont val="Times New Roman"/>
        <family val="1"/>
      </rPr>
      <t>UPCOMING</t>
    </r>
  </si>
  <si>
    <t>No physical asset in place at site 3 (Riviere des Galets) to withstand conditions resulting from climate change</t>
  </si>
  <si>
    <t>1. International Call for Expression of interest issued  and consultants shortlisted
2. Request for Proposal launched for procurement of consultancy services for assessment and design of coastal adaptation works                                     
3. Contract awarded in Sep 2015
4. Community Based Committees set up at the Riv des Galets to encourage a community participatory approach            
6. Inception/Assessment/ Technical Assessment/Feasibility Study/Draft Preliminary Design completed by consultant as at Sep 
2015</t>
  </si>
  <si>
    <r>
      <t xml:space="preserve">Physical works properly designed and constructed at Riviere des Galets
1.1 Clear chronology of coastal process “events” at each site over the last 25 years and oceanographic dataset (2 months of data) for each of the three sites. </t>
    </r>
    <r>
      <rPr>
        <sz val="11"/>
        <color indexed="17"/>
        <rFont val="Times New Roman"/>
        <family val="1"/>
      </rPr>
      <t>ONGOING</t>
    </r>
    <r>
      <rPr>
        <sz val="11"/>
        <color indexed="8"/>
        <rFont val="Times New Roman"/>
        <family val="1"/>
      </rPr>
      <t xml:space="preserve">
1.2 Detailed technical specifications and costs for coastal protection measures at each of the three sites, carried out in a gender sensitive way. </t>
    </r>
    <r>
      <rPr>
        <sz val="11"/>
        <color indexed="17"/>
        <rFont val="Times New Roman"/>
        <family val="1"/>
      </rPr>
      <t>ONGOING</t>
    </r>
    <r>
      <rPr>
        <sz val="11"/>
        <color indexed="8"/>
        <rFont val="Times New Roman"/>
        <family val="1"/>
      </rPr>
      <t xml:space="preserve">
1.3 Physical works properly designed and constructed at each of the three sites, including: detached offshore submerged wave attenuation structures (sloped rock mounds); planting of mangroves; and,planting of beach crest vegetation at Mon Choisy; detached offshore submerged wave attenuation structures (sloped rock mounds); planting of beach crest vegetation; repair and re-sloping of the seawall; sealing the wave- overtopping wall; and, development of a drainage scheme for the backshore at Riviere des Galets; planting of mangroves; re-constructing public buildings at risk on stilts at Quatre Soeurs. </t>
    </r>
    <r>
      <rPr>
        <sz val="11"/>
        <color indexed="30"/>
        <rFont val="Times New Roman"/>
        <family val="1"/>
      </rPr>
      <t>UPCOMING</t>
    </r>
    <r>
      <rPr>
        <sz val="11"/>
        <color indexed="8"/>
        <rFont val="Times New Roman"/>
        <family val="1"/>
      </rPr>
      <t xml:space="preserve">
1.4 Comprehensive data on the effectiveness of the structures at each of the three sites. UPCOMING
1.4 Recommendations for structural adjustments (location, design, materials, etc.) for interventions at other coastal sites in ROM. UPCOMING
1.5 Monitoring design report: UPCOMING
1.6 A functional monitoring system in place. UPCOMING</t>
    </r>
  </si>
  <si>
    <t>Outcome 2</t>
  </si>
  <si>
    <t>Relevant threat and hazard information generated and disseminated to stakeholders on a timely basis</t>
  </si>
  <si>
    <t>MMS provides warnings to shipping based on perceived wave climate, and cyclone warnings for the general populace, but this system does not anticipate rogue swell conditions.</t>
  </si>
  <si>
    <t>Procurement ongoing - see details at output level
EWS installed at the MMS</t>
  </si>
  <si>
    <t xml:space="preserve">By 2018, more than 3,400 people in current surge zones) are able to safely evacuate prior to future storm surge events (there are no people left in the surge zone when the surge hits).
</t>
  </si>
  <si>
    <t>Output 2</t>
  </si>
  <si>
    <t>Development of early warning systems</t>
  </si>
  <si>
    <t>No existing EWS for storm surges</t>
  </si>
  <si>
    <t xml:space="preserve">1. International Call for Expression of interest issued and consultants shortlisted
2. Request for Proposal for procurement of consultancy services for development of an EWS completed
3. Contract awarded to Deltares, The Netherlands
4. EWS installed at the MMS  
5. Project completed                       </t>
  </si>
  <si>
    <r>
      <t xml:space="preserve">1 early warning system up and running and effective during future storm events, such that no people in vulnerable coastal areas are exposed to storm surges in the future.
2.1 Assessment of the usefulness and practicality of the satellite data and the MMS system. 
2.1 Parameters and analytical procedures for the early waning system defined. 
2.2 Early warning system up and running and effective during future storm events, such that no people in vulnerable coastal areas are exposed to storm surges in the future.
</t>
    </r>
    <r>
      <rPr>
        <b/>
        <sz val="11"/>
        <color indexed="17"/>
        <rFont val="Times New Roman"/>
        <family val="1"/>
      </rPr>
      <t>PROJECT COMPLETED</t>
    </r>
    <r>
      <rPr>
        <sz val="11"/>
        <rFont val="Times New Roman"/>
        <family val="1"/>
      </rPr>
      <t xml:space="preserve">
</t>
    </r>
  </si>
  <si>
    <t>Outcome 3</t>
  </si>
  <si>
    <t>Number and type of targeted institutions with the capacity to minimise exposure to CC.</t>
  </si>
  <si>
    <t>Public agencies are unclear on their obligations regarding management of climate change effects in the coastal zone, and the private sector and general populace do not know what options there are for coastal adaptation, nor how to initiate such measures in the most practical, cost-effective manner.</t>
  </si>
  <si>
    <r>
      <t xml:space="preserve">27 (number of institutions involved)
Partnership with the University of Mauritius set up. 
Involvement of all relevant national institutions secured.
1. Ministry of Environment &amp; SD
2. Mauritius Oceanography Institute
3. Commission for Environment (Rodrigues Regional Assembly)
4. District Council of Pamplemousses
5. District Council of Riviere du Rempart
6. District Council of Savanne
7. Beach Authority
8. Ministry of Fisheries (AFRC)
9. Ministry of Housing and Lands
10. Ministry of Local Government &amp; Outer Islands
11. Outer Islands Development Corporation
12. Municipality of Vacoas/Phoenix
13. Road Development Authority
14. Ministry of Public Infrastructure, NDU &amp; S (Public Infrastructure Division)
15. District Council of Grand Port
16. District Council of Black River
17. Tourism Authority
18. National Development Unit
19. National Coast Guard
20. Prime Minister’s Office
21. Scene Ries Consult Ltd
22. Vyyaass Consulting Engineer Ltd
23. Luxconsult (Mtius) Ltd
24. GIBB (Mauritius) Ltd
25. Servansingh Jadav and Partners
26. University of Mauritius
27. Universite des Mascareignes
</t>
    </r>
    <r>
      <rPr>
        <b/>
        <sz val="11"/>
        <rFont val="Times New Roman"/>
        <family val="1"/>
      </rPr>
      <t>382</t>
    </r>
    <r>
      <rPr>
        <sz val="11"/>
        <rFont val="Times New Roman"/>
        <family val="1"/>
      </rPr>
      <t xml:space="preserve"> Participants trained as at 30 September 2015
</t>
    </r>
  </si>
  <si>
    <t>By 2016, at least 300 people, at least half of them women, trained.</t>
  </si>
  <si>
    <t>Output 3</t>
  </si>
  <si>
    <t>No. of staff trained to respond to, and mitigate impacts of, climate-related events</t>
  </si>
  <si>
    <t>No coastal engineering capacities available at national level</t>
  </si>
  <si>
    <r>
      <t xml:space="preserve">0/40
Collaboration with the University of Mauritius secured.      
1. Short Course on Coastal and Marine Environment for Engineers was delivered in September 2013.  Some </t>
    </r>
    <r>
      <rPr>
        <b/>
        <sz val="11"/>
        <rFont val="Times New Roman"/>
        <family val="1"/>
      </rPr>
      <t>56</t>
    </r>
    <r>
      <rPr>
        <sz val="11"/>
        <rFont val="Times New Roman"/>
        <family val="1"/>
      </rPr>
      <t xml:space="preserve"> Participants were trained
2.  Short Course on Coastal Engineering was delivered in October 2013.  
</t>
    </r>
    <r>
      <rPr>
        <b/>
        <sz val="11"/>
        <rFont val="Times New Roman"/>
        <family val="1"/>
      </rPr>
      <t xml:space="preserve">54 </t>
    </r>
    <r>
      <rPr>
        <sz val="11"/>
        <rFont val="Times New Roman"/>
        <family val="1"/>
      </rPr>
      <t xml:space="preserve">Participants were trained in the field of Coastal Engineering
3. Short Course on Cost and Benefit Analysis of Coastal Adaptation Measures was delivered in December 2013.
</t>
    </r>
    <r>
      <rPr>
        <b/>
        <sz val="11"/>
        <rFont val="Times New Roman"/>
        <family val="1"/>
      </rPr>
      <t>41</t>
    </r>
    <r>
      <rPr>
        <sz val="11"/>
        <rFont val="Times New Roman"/>
        <family val="1"/>
      </rPr>
      <t xml:space="preserve"> Participants were trained.
4. Short Course on Coastal and Marine Environment for Engineers was replicated in Rodrigues Islands in July 2014.
</t>
    </r>
    <r>
      <rPr>
        <b/>
        <sz val="11"/>
        <rFont val="Times New Roman"/>
        <family val="1"/>
      </rPr>
      <t>28</t>
    </r>
    <r>
      <rPr>
        <sz val="11"/>
        <rFont val="Times New Roman"/>
        <family val="1"/>
      </rPr>
      <t xml:space="preserve"> participants were trained.
5.   Short Course on Coastal Adaptation Structures (soft measures) – A case study of Mon Choisy was delivered in August 2014.  
</t>
    </r>
    <r>
      <rPr>
        <b/>
        <sz val="11"/>
        <rFont val="Times New Roman"/>
        <family val="1"/>
      </rPr>
      <t>41</t>
    </r>
    <r>
      <rPr>
        <sz val="11"/>
        <rFont val="Times New Roman"/>
        <family val="1"/>
      </rPr>
      <t xml:space="preserve"> Participants were trained.
6. Short Course on Cost Benefit Analysis/Climate Change Economics
</t>
    </r>
    <r>
      <rPr>
        <b/>
        <sz val="11"/>
        <rFont val="Times New Roman"/>
        <family val="1"/>
      </rPr>
      <t>38</t>
    </r>
    <r>
      <rPr>
        <sz val="11"/>
        <rFont val="Times New Roman"/>
        <family val="1"/>
      </rPr>
      <t xml:space="preserve"> Participants trained
7.Short Course on Ocean Data Collection and Analysis
</t>
    </r>
    <r>
      <rPr>
        <b/>
        <sz val="11"/>
        <rFont val="Times New Roman"/>
        <family val="1"/>
      </rPr>
      <t xml:space="preserve">29 </t>
    </r>
    <r>
      <rPr>
        <sz val="11"/>
        <rFont val="Times New Roman"/>
        <family val="1"/>
      </rPr>
      <t xml:space="preserve">Participants trained
8. Short Course on Climate Change and Coastal Zone Management
</t>
    </r>
    <r>
      <rPr>
        <b/>
        <sz val="11"/>
        <rFont val="Times New Roman"/>
        <family val="1"/>
      </rPr>
      <t xml:space="preserve">33 </t>
    </r>
    <r>
      <rPr>
        <sz val="11"/>
        <rFont val="Times New Roman"/>
        <family val="1"/>
      </rPr>
      <t xml:space="preserve">participants trained
9.Short Course on Cost and Benefit Analysis of Coastal Management and Adaptation Options to Climate Change (Rodrigues)
</t>
    </r>
    <r>
      <rPr>
        <b/>
        <sz val="11"/>
        <rFont val="Times New Roman"/>
        <family val="1"/>
      </rPr>
      <t xml:space="preserve">42 </t>
    </r>
    <r>
      <rPr>
        <sz val="11"/>
        <rFont val="Times New Roman"/>
        <family val="1"/>
      </rPr>
      <t xml:space="preserve">Participants trained
</t>
    </r>
  </si>
  <si>
    <r>
      <t xml:space="preserve">Coastal engineering short course designed and delivered (2x); at least 40 trainees certified.
3.1 Handbook complete, fully relevant to Mauritius coastal context, and used for coastal stakeholder and practitioner training twice per year over three years (at least 300 people, at least half of them women, formally trained). </t>
    </r>
    <r>
      <rPr>
        <sz val="11"/>
        <color indexed="17"/>
        <rFont val="Times New Roman"/>
        <family val="1"/>
      </rPr>
      <t>Handbook COMPLETED Trainings ONGOING</t>
    </r>
    <r>
      <rPr>
        <sz val="11"/>
        <color indexed="8"/>
        <rFont val="Times New Roman"/>
        <family val="1"/>
      </rPr>
      <t xml:space="preserve">
3.2 Coastal engineering short course designed and delivered (2x); at least 40 trainees certified.
</t>
    </r>
    <r>
      <rPr>
        <b/>
        <sz val="11"/>
        <color indexed="17"/>
        <rFont val="Times New Roman"/>
        <family val="1"/>
      </rPr>
      <t>175 Engineers and technical staff (both from public and private sector) trained</t>
    </r>
    <r>
      <rPr>
        <sz val="11"/>
        <color indexed="8"/>
        <rFont val="Times New Roman"/>
        <family val="1"/>
      </rPr>
      <t xml:space="preserve">
3.3 C-B Analysis course designed and delivered (4 x); at least 100 trainees certified.
</t>
    </r>
    <r>
      <rPr>
        <b/>
        <sz val="11"/>
        <color indexed="17"/>
        <rFont val="Times New Roman"/>
        <family val="1"/>
      </rPr>
      <t>106 Government officials trained.</t>
    </r>
    <r>
      <rPr>
        <sz val="11"/>
        <color indexed="8"/>
        <rFont val="Times New Roman"/>
        <family val="1"/>
      </rPr>
      <t xml:space="preserve">
</t>
    </r>
  </si>
  <si>
    <t>Outcome 4</t>
  </si>
  <si>
    <t>Climate change priorities are integrated into national development strategy</t>
  </si>
  <si>
    <t>Current policies and regulations are inconsistent with regard to management of climate change effects in the coastal zone (they do not envision the coastal zone in 2060), and do not provide clear guidance or incentives for practical implementation of adaptive measures.</t>
  </si>
  <si>
    <t>Terms of Reference launched
6 Consultants shortlisted for RFP Stage</t>
  </si>
  <si>
    <t>All relevant policies, strategies, plans, and regulations are consistent in a) having  a clear vision statement for adaptation in the coastal zone; b) in recognizing climate change impacts in the coastal zone over the next 50 years; and c) in clear Government institutional responsibilities for adaptation in the coastal zone.</t>
  </si>
  <si>
    <t>Output 4</t>
  </si>
  <si>
    <t>Number, type and sector of policies introduced or adjusted to address Climate Change Risks.</t>
  </si>
  <si>
    <t>National ICZM strategy does not fully integrate climate change and is not properly enforced</t>
  </si>
  <si>
    <t>0/1
Terms of Reference launched
6 Consultants shortlisted for RFP Stage</t>
  </si>
  <si>
    <r>
      <t xml:space="preserve">National Coastal Zone Adaptation Strategy in place which addresses all perceived climate change risks in the coastal zone over the next 20 years, with clear recommendations for appropriate policies, regulations, and guidelines for adaptation. 
4.1 National Coastal Zone Adaptation Strategy in place which addresses all perceived climate change risks in the coastal zone over the next 20 years, with clear recommendations for appropriate policies, regulations, and guidelines for adaptation. </t>
    </r>
    <r>
      <rPr>
        <sz val="11"/>
        <color indexed="30"/>
        <rFont val="Times New Roman"/>
        <family val="1"/>
      </rPr>
      <t>UPCOMING</t>
    </r>
    <r>
      <rPr>
        <sz val="11"/>
        <color indexed="8"/>
        <rFont val="Times New Roman"/>
        <family val="1"/>
      </rPr>
      <t xml:space="preserve">
4.1 District Outline Schemes (all 9) and the National Tourism Development Plan recognize spatial limitations and capacity limits related to climate change risks, and provide guidance on appropriate locations and designs for infrastructure. </t>
    </r>
    <r>
      <rPr>
        <sz val="11"/>
        <color indexed="30"/>
        <rFont val="Times New Roman"/>
        <family val="1"/>
      </rPr>
      <t>UPCOMING</t>
    </r>
    <r>
      <rPr>
        <sz val="11"/>
        <color indexed="8"/>
        <rFont val="Times New Roman"/>
        <family val="1"/>
      </rPr>
      <t xml:space="preserve">
4.2 A “toolbox” with the most appropriate technical, institutional regulatory, and economic instruments available for all coastal practitioners in ROM; recommendations feeding into the policy and regulatory review. </t>
    </r>
    <r>
      <rPr>
        <sz val="11"/>
        <color indexed="30"/>
        <rFont val="Times New Roman"/>
        <family val="1"/>
      </rPr>
      <t>UPCOMING</t>
    </r>
    <r>
      <rPr>
        <sz val="11"/>
        <color indexed="8"/>
        <rFont val="Times New Roman"/>
        <family val="1"/>
      </rPr>
      <t xml:space="preserve">
4.3 Clear recommendations on the structure and processes of an oversight and regulatory body that addresses all climate change issues in the coastal zone with jurisdictional clarity. </t>
    </r>
    <r>
      <rPr>
        <sz val="11"/>
        <color indexed="30"/>
        <rFont val="Times New Roman"/>
        <family val="1"/>
      </rPr>
      <t>UPCOMING</t>
    </r>
    <r>
      <rPr>
        <sz val="11"/>
        <color indexed="8"/>
        <rFont val="Times New Roman"/>
        <family val="1"/>
      </rPr>
      <t xml:space="preserve">
4.3  Eventual establishment of that body (whether through the ICZM Division in the Ministry or the Climate Change Division). </t>
    </r>
    <r>
      <rPr>
        <sz val="11"/>
        <color indexed="30"/>
        <rFont val="Times New Roman"/>
        <family val="1"/>
      </rPr>
      <t>UPCOMING</t>
    </r>
    <r>
      <rPr>
        <sz val="11"/>
        <color indexed="8"/>
        <rFont val="Times New Roman"/>
        <family val="1"/>
      </rPr>
      <t xml:space="preserve">
4.4 Clear analysis and recommendations for design and implementation of economic instruments that will facilitate public and private sector compliance with the best coastal adaptation practices. </t>
    </r>
    <r>
      <rPr>
        <sz val="11"/>
        <color indexed="30"/>
        <rFont val="Times New Roman"/>
        <family val="1"/>
      </rPr>
      <t>UPCOMING</t>
    </r>
  </si>
  <si>
    <t>Outcome 5</t>
  </si>
  <si>
    <t>Effective capturing and dissemination of lessons from the applied activities in the programme.</t>
  </si>
  <si>
    <t>There is no consistent awareness nor understanding of the implications of climate change in the coastal zone; households, communities, and Government organizations do not factor into their plans and activities the possible climate change effects 50 years from now.</t>
  </si>
  <si>
    <t>To be implemented based on completion of component 1</t>
  </si>
  <si>
    <t>By 2016, effective capturing and dissemination of lessons from the applied activities in the programme.</t>
  </si>
  <si>
    <t>Output 5</t>
  </si>
  <si>
    <t xml:space="preserve">Dissemination of lessons learned from the programme with coastal stakeholders in other locations in the southern Indian Ocean.  </t>
  </si>
  <si>
    <t>Mauritian coastal practitioners able to disseminate lessons from the programme to other countries in the southern Indian Ocean and to examine the experiences in those countries</t>
  </si>
  <si>
    <t>0/3
To be implemented based on completion of component 1</t>
  </si>
  <si>
    <r>
      <t xml:space="preserve">Handbook, training modules capturing best coastal adaptation practices in the mauritian context and dissemination of lessons learned in other locations of the Southern Indian Ocean
5.1. Handbook, training modules, and website content produced. </t>
    </r>
    <r>
      <rPr>
        <sz val="11"/>
        <color indexed="17"/>
        <rFont val="Times New Roman"/>
        <family val="1"/>
      </rPr>
      <t>ONGOING</t>
    </r>
    <r>
      <rPr>
        <sz val="11"/>
        <color indexed="8"/>
        <rFont val="Times New Roman"/>
        <family val="1"/>
      </rPr>
      <t xml:space="preserve">
5.2 Mauritian coastal practitioners able to disseminate lessons from the programme to other countries in the southern Indian Ocean and to examine the experiences in those countries. </t>
    </r>
    <r>
      <rPr>
        <sz val="11"/>
        <color indexed="30"/>
        <rFont val="Times New Roman"/>
        <family val="1"/>
      </rPr>
      <t>UPCOMING</t>
    </r>
    <r>
      <rPr>
        <sz val="11"/>
        <color indexed="8"/>
        <rFont val="Times New Roman"/>
        <family val="1"/>
      </rPr>
      <t xml:space="preserve">
5.3 Interpretive models and signs. These sites marketed and visitor attendance recorded. 
</t>
    </r>
    <r>
      <rPr>
        <b/>
        <sz val="11"/>
        <color indexed="17"/>
        <rFont val="Times New Roman"/>
        <family val="1"/>
      </rPr>
      <t>5 Small Scale Models developed &amp; 1 Display Board Installed</t>
    </r>
    <r>
      <rPr>
        <sz val="11"/>
        <color indexed="8"/>
        <rFont val="Times New Roman"/>
        <family val="1"/>
      </rPr>
      <t xml:space="preserve">
5.4 Relevant public awareness campaigns designed and delivered to all coastal villages in the 23% of beaches at risk in Island of Mauritius.  </t>
    </r>
    <r>
      <rPr>
        <b/>
        <sz val="11"/>
        <color indexed="17"/>
        <rFont val="Times New Roman"/>
        <family val="1"/>
      </rPr>
      <t>800 People (coastal communities) sensitised</t>
    </r>
    <r>
      <rPr>
        <sz val="11"/>
        <color indexed="8"/>
        <rFont val="Times New Roman"/>
        <family val="1"/>
      </rPr>
      <t xml:space="preserve">
5.5  All vulnerable coastal sites in ROM mapped, scaled, and assessed for importance and degree of risk to climate change in the future. </t>
    </r>
    <r>
      <rPr>
        <b/>
        <sz val="11"/>
        <color indexed="40"/>
        <rFont val="Times New Roman"/>
        <family val="1"/>
      </rPr>
      <t>UPCOMING</t>
    </r>
    <r>
      <rPr>
        <sz val="11"/>
        <color indexed="8"/>
        <rFont val="Times New Roman"/>
        <family val="1"/>
      </rPr>
      <t xml:space="preserve">
5.5  Replication of coastal adaptation measures initiated, with Government of Mauritius and private sector funding (at least three sites initiated before the end of the project using other sources of funding). </t>
    </r>
    <r>
      <rPr>
        <b/>
        <sz val="11"/>
        <color indexed="40"/>
        <rFont val="Times New Roman"/>
        <family val="1"/>
      </rPr>
      <t>UPCOMING</t>
    </r>
    <r>
      <rPr>
        <sz val="11"/>
        <color indexed="8"/>
        <rFont val="Times New Roman"/>
        <family val="1"/>
      </rPr>
      <t xml:space="preserve">
</t>
    </r>
  </si>
  <si>
    <t>QUALITATIVE MEASURES and LESSONS LEARNED</t>
  </si>
  <si>
    <t>Please complete the following section every reporting period</t>
  </si>
  <si>
    <t>Implementation and Adaptive Management</t>
  </si>
  <si>
    <t>Response</t>
  </si>
  <si>
    <t>What implementation issues/lessons, either positive or negative, affected progress?</t>
  </si>
  <si>
    <t>1. The procurement of services and works have to follow lengthy procedures which impact in the project execution. 
2. The sensitisation of the community is an important factor for a successful implementation of adaptation project at the target site.</t>
  </si>
  <si>
    <t>Were there any delays in implementation?  If so, include any causes of delays. What measures have been taken to reduce delays?</t>
  </si>
  <si>
    <t>To reduce procurement timeframe for second round of procurement the Government has sollicited the support of UNDP. For procurements above 1,000,000 USD UNDP procurement procedures are heavy with necessary clearances from Regional Bureau for Africa at various steps. Thanks to close liaison between the Ministry and UNDP and between UNDP CO and UNDP RBA, the actual procurement was conducted in 6 months.</t>
  </si>
  <si>
    <t>Describe any changes undertaken to improve results on the ground or any changes made to project outputs (i.e. changes to project design)</t>
  </si>
  <si>
    <t xml:space="preserve">1. The site for the construction of a Refuge centre at Quatre Soeurs was reviewed to a more secured and accessible location to be resilient to storm surges and flooding. A suitable site has been identified and is being purchased by Government, as a contribution to the project.
2. The resettlement of the exposed communities is being explored at Riv des Galets, as a more sustainable adaptation option. Public and Private co-financing options are under negotiation.
</t>
  </si>
  <si>
    <t>How have gender considerations been taken into consideration during the reporting period? What have been the lessons learned as a consequence of inclusion of such considerations on project performance or impacts?</t>
  </si>
  <si>
    <t>The compliance of the project with Equal Opportunity Act is mandatory as per Government legal framework. Focus on Gender has been fully integrated into project activities through involvement of women CSOs and NGOs in activities (Women's association have been actively involved in the adaption project: plantation of mangrove and sensitisation component) and participation of women in all consultations. Stakeholders’ involvement are closely monitored by UNDP and was assessed at Mid-Term Review and found that (Page 41) gender considerations in project implementation is a good practice as it demonstrates that by empowering women to be champions by engaging them in productive activities is strategic for imparting value of the resources to local user groups as per their day-to-day livelihoods. The MTE believes the investment in women’s business is worthwhile, and the project should endure more investment over and above the training. The project should continue investing in this women’s ecological support organization in three ways 1) support to help them launch and develop a sustainable financing model for their products featuring mangroves, 2). support to develop a sea grass nursery for inclusion into other sites 3) and support to do capacity building work with communities around ecological solutions as CCACZ champions.</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</si>
  <si>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</si>
  <si>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</si>
  <si>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</si>
  <si>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</si>
  <si>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 xml:space="preserve">The budget allocation of the project at the project development phase for implementation of climate resilient measures need to allow for cost escallation to foresee the actual cost at the implementation phase as a buffer to allow the timelag between the project conception until the execution of the project.
To ensure that the impacts of the climate change measures reach to the coastal communities, a community based approach was adopted for implementation of the mangroves project.  This has involved the direct participation of the coastal communities and enhanced their livelihoods.
</t>
  </si>
  <si>
    <t>What is the potential for the climate resilience measures undertaken by the project/programme to be replicated and scaled up both within and outside the project area?</t>
  </si>
  <si>
    <t xml:space="preserve">Potential for future scale-up of the use of cost benefit analysis approach after the CBA training provided to key stakeholders. As a result, government and partners will be able to undertake cost benefits analysis using in-country teams in a community-based planning approach. A handbook on cost benefits analysis was produced to help decision makers understand future investments and help stakeholders understand the risk of no action.The Adaptation Fund Project has allowed appropriate and indepth ecosystem adaptation studies at the AF project sites to develop appropriate adaptation measures.  Other sites in the coastal zone of Republic of Mauritius face the same challenges of beach erosion.The recommended adaptation measures have a great potential to be replicated/adapted to increase climate resilience.
</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</si>
  <si>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</si>
  <si>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</si>
  <si>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This project has allowed the introduction of a CBA to enable the appropriate choice of adaptation measures based on lifetime costing.  This is a new approach that is being introduced to select the most appropriate option for climate resilience projects.</t>
  </si>
  <si>
    <t>What is the potential for the concrete adaptation interventions undertaken by the project/programme to be replicated and scaled up both within and outside the project area?</t>
  </si>
  <si>
    <t>The mangroves project has been replicated to other vulnerable coastal areas in the Republic of Mauritius.
Short Training courses have been replicated to Rodrigues island
An Early Warning System for Rodrigues island is under way.</t>
  </si>
  <si>
    <t>Community/National Impact</t>
  </si>
  <si>
    <t>What would you consider to be the most successful aspects for the target communities?</t>
  </si>
  <si>
    <t xml:space="preserve">Mangroves project
The involvement of the community in project implementation through community based approach has enhance a sense of project ownership
Sensitisation Campaigns
Sensitisation campaigns that have been carried out through innovative means of a mobile education unit has allowed a larger community outreach for the communities
Early Warning System
Implementation of EWS has allowed coastal communities to be informed on an enhanced forecasting system in the event of storm surges
</t>
  </si>
  <si>
    <t>What measures are/have been put in place to ensure sustainability of the project/program results?</t>
  </si>
  <si>
    <t>A Memorandum of Understanding has been signed with the NGO's on community based projects to allow programmes to be continued in future based on the current lessons learnt.</t>
  </si>
  <si>
    <t>What measures are being/could have been put in place to improve project/program results?</t>
  </si>
  <si>
    <t>Project results on increasing resilience of the coastal communities at Quatre Soeurs increased through the land acquisition on higher grounds as opposed to the initial site which was on lower ground.  On this particular output, besides the setting up of the Refuge Centre, alternative routes are also being identified and secured to allow mass evacuation in event of storm surge and calamities</t>
  </si>
  <si>
    <t xml:space="preserve">Knowledge Management </t>
  </si>
  <si>
    <t>How has existing information/data/knowledge been used to inform project development and implementation? What kinds of information/data/knowledge were used?</t>
  </si>
  <si>
    <t>Project conceived based on assessment of all existing data available from previous works conducted which subsequently feeds in the design of the adaptation measures.
In the context of implementation of Early Warning System the availability of bathymetry charts were critical for validation of the model.  The data was not ain possession at national level and had to be procured at international level.  Intervention at highest level was also required to access data retained by the Indian Authorities following survey conducted by the indian navy in the region of Mauritius.</t>
  </si>
  <si>
    <t>If learning objectives have been established, have they been met? Please describe.</t>
  </si>
  <si>
    <t>3 training courses on CBA were delivered.  The objective is inculcate the option of having a CBA besides EIA which is a mandatory requirement.
Mauritius has got no local expertise in coastal engineering and this project on training on coastal engineering has been a unique opportunity to bring international expertise at local level.
A Memoradum of Understanding was signed with the University of Mauritius so that award courses on coastal engineering may be developed under the suppport of this project and build capacity at the University of Mauritius level for sustaining the training programme in the longer term.</t>
  </si>
  <si>
    <t>Describe any difficulties there have been in  accessing or retrieving existing information (data or knowledge) that is relevant to the project. Please provide suggestions for improving access to the relevant data.</t>
  </si>
  <si>
    <t xml:space="preserve">We need to have appropriate intervention at Government level to access data either through a Memorandum of Understanding.
Data is also retained by various aythorities (local) in their own format.  It is suggested to harmonise all coastal data and data be readily available for future design and design of coastal adaptation measures.
</t>
  </si>
  <si>
    <t>Has the identification of learning objectives contributed to the outcomes of the project? In what ways have they contributed?</t>
  </si>
  <si>
    <t>Climate change impacts thereof were not a common knowledge at the level of the coastal communities.  The development of learning materials and tools including the mobile education unit was proven to disseminate the climate change issues and raise awareness among the community and therefore be better prepared to face and adapt at local level
The training was extended to practically all institutions concerned with the coastal projects to achieve the objective under outcome 3, e.g. coastal planners from local authorities were involved which build capacity in delivery with a climate change induced risk perspective</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</si>
  <si>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</si>
  <si>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</si>
  <si>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</si>
  <si>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Link: http://www.adaptation-fund.org/sites/default/files/Results%20Framework%20and%20Baseline%20Guidance%20final.pdf</t>
  </si>
  <si>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</si>
  <si>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t>OBJECTIVE 1</t>
  </si>
  <si>
    <t>Fund Outcome</t>
  </si>
  <si>
    <t>Please select  from dropdown menu below</t>
  </si>
  <si>
    <t>Fund Outcome Indicator</t>
  </si>
  <si>
    <t>Target at CEO Endorsement                    (see Units in next sheet)</t>
  </si>
  <si>
    <t>Baseline                 (see Units in next sheet)</t>
  </si>
  <si>
    <t>Mid-term Results</t>
  </si>
  <si>
    <t>Terminal Results</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</si>
  <si>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</si>
  <si>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</si>
  <si>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 xml:space="preserve">No further erosion at Mon Choisy (beach accretion of 2 metres over 3 years); no surge flooding and no further shore erosion at Riviere des Galets; and, no flooding of coastal public buildings at Quatre Soeurs.
The target for numbers of beneficiaries are as follows: Mon Choisy:  1,500-2000 people; Riviere des Galets:  100-150 people; Quatre Soeurs: 1000 people.  
</t>
  </si>
  <si>
    <t xml:space="preserve">• Technical assessment of site: completed
• Feasibility study : completed
• Cost Benefit Analysis: compLeted
• Design of adaptation measures: ongoing
• EIA Study: ongoing 
</t>
  </si>
  <si>
    <t>Fund Output</t>
  </si>
  <si>
    <t>Fund Output Indicator</t>
  </si>
  <si>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</si>
  <si>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</si>
  <si>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Physical works properly designed and constructed at each of the three sites</t>
  </si>
  <si>
    <t>No physical asset in place to withstand conditions resulting from climate change</t>
  </si>
  <si>
    <t>Works expected to start in 2016</t>
  </si>
  <si>
    <t>OBJECTIVE 2</t>
  </si>
  <si>
    <t xml:space="preserve">Target at CEO Endorsement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</si>
  <si>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</si>
  <si>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By 2013, more than 3,400 people in current surge zones) are able to safely evacuate prior to future storm surge events (there are no people left in the surge zone when the surge hits).</t>
  </si>
  <si>
    <t>Project Completed</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</si>
  <si>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</si>
  <si>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Early warning system up and running and effective during future storm events, such that no people in vulnerable coastal areas are exposed to storm surges in the future.</t>
  </si>
  <si>
    <t>Project Completed
EWS implemented and operational at the Mauritius Meteorological Services</t>
  </si>
  <si>
    <t>OBJECTIVE 3</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</si>
  <si>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</si>
  <si>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At least 6 public agencies.</t>
  </si>
  <si>
    <t>800 people (coastal communities sensitised)
362 Officials trained (Ministries/departments/local authorities/private sector)</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</si>
  <si>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</si>
  <si>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2.1.1</t>
  </si>
  <si>
    <t>By 2016, at least 300 people, at least half of them women, trained. Coastal engineering short course designed and delivered (2x); at least 40 trainees certified.</t>
  </si>
  <si>
    <t>Public agencies are unclear on their obligations regarding management of climate change effects in the coastal zone, and the private sector and general populace do not know what options there are for coastal adaptation, nor how to initiate such measures in the most practical, cost-effective manner. No coastal engineering capacities available at national level</t>
  </si>
  <si>
    <r>
      <t xml:space="preserve">800 people (coastal communities sensitised) 
</t>
    </r>
    <r>
      <rPr>
        <b/>
        <u/>
        <sz val="12"/>
        <rFont val="Times New Roman"/>
        <family val="1"/>
      </rPr>
      <t>Sex-disaggregated Data</t>
    </r>
    <r>
      <rPr>
        <sz val="12"/>
        <rFont val="Times New Roman"/>
        <family val="1"/>
      </rPr>
      <t xml:space="preserve">
</t>
    </r>
    <r>
      <rPr>
        <sz val="12"/>
        <color indexed="40"/>
        <rFont val="Times New Roman"/>
        <family val="1"/>
      </rPr>
      <t>Male:  503 (60%)
Female:  297 (40%)</t>
    </r>
    <r>
      <rPr>
        <sz val="12"/>
        <color indexed="8"/>
        <rFont val="Times New Roman"/>
        <family val="1"/>
      </rPr>
      <t xml:space="preserve">
362 Officials trained (Ministries/departments/local authorities/private sector)
</t>
    </r>
    <r>
      <rPr>
        <b/>
        <sz val="12"/>
        <rFont val="Times New Roman"/>
        <family val="1"/>
      </rPr>
      <t xml:space="preserve">Sex-disaggregated Data
</t>
    </r>
    <r>
      <rPr>
        <sz val="12"/>
        <color indexed="40"/>
        <rFont val="Times New Roman"/>
        <family val="1"/>
      </rPr>
      <t>Male: 234 (60%)
Female: 128 (40%)</t>
    </r>
  </si>
  <si>
    <t>OBJECTIVE 4</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</si>
  <si>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 xml:space="preserve">4.2. </t>
    </r>
    <r>
      <rPr>
        <sz val="9"/>
        <color indexed="8"/>
        <rFont val="Microsoft Sans Serif"/>
        <family val="2"/>
      </rPr>
      <t xml:space="preserve">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</si>
  <si>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</si>
  <si>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National Coastal Zone Adaptation Strategy in place which addresses all perceived climate change risks in the coastal zone over the next 20 years, with clear recommendations for appropriate policies, regulations, and guidelines for adaptation.</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</si>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</sst>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m\-yyyy"/>
    <numFmt numFmtId="165" formatCode="_(* #,##0_);_(* \(#,##0\);_(* &quot;-&quot;??_);_(@_)"/>
  </numFmts>
  <fonts count="96"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sz val="12"/>
      <name val="Times New Roman"/>
      <family val="1"/>
    </font>
    <font>
      <b/>
      <sz val="9"/>
      <color indexed="8"/>
      <name val="Arial"/>
      <family val="2"/>
    </font>
    <font>
      <sz val="9"/>
      <color indexed="8"/>
      <name val="Arial"/>
      <family val="2"/>
    </font>
    <font>
      <sz val="9"/>
      <color indexed="63"/>
      <name val="Arial"/>
      <family val="2"/>
    </font>
    <font>
      <b/>
      <sz val="9"/>
      <color indexed="63"/>
      <name val="Arial"/>
      <family val="2"/>
    </font>
    <font>
      <sz val="11"/>
      <name val="Calibri"/>
      <family val="2"/>
    </font>
    <font>
      <sz val="11"/>
      <color indexed="17"/>
      <name val="Times New Roman"/>
      <family val="1"/>
    </font>
    <font>
      <sz val="11"/>
      <color indexed="30"/>
      <name val="Times New Roman"/>
      <family val="1"/>
    </font>
    <font>
      <sz val="11"/>
      <color indexed="36"/>
      <name val="Times New Roman"/>
      <family val="1"/>
    </font>
    <font>
      <b/>
      <sz val="11"/>
      <name val="Calibri"/>
      <family val="2"/>
    </font>
    <font>
      <i/>
      <sz val="12"/>
      <name val="Times New Roman"/>
      <family val="1"/>
    </font>
    <font>
      <b/>
      <u/>
      <sz val="11"/>
      <color indexed="8"/>
      <name val="Calibri"/>
      <family val="2"/>
    </font>
    <font>
      <b/>
      <u/>
      <sz val="12"/>
      <name val="Times New Roman"/>
      <family val="1"/>
    </font>
    <font>
      <sz val="13"/>
      <color indexed="8"/>
      <name val="Times New Roman"/>
      <family val="1"/>
    </font>
    <font>
      <b/>
      <sz val="13"/>
      <color indexed="8"/>
      <name val="Times New Roman"/>
      <family val="1"/>
    </font>
    <font>
      <sz val="13"/>
      <name val="Times New Roman"/>
      <family val="1"/>
    </font>
    <font>
      <b/>
      <sz val="13"/>
      <name val="Times New Roman"/>
      <family val="1"/>
    </font>
    <font>
      <i/>
      <sz val="13"/>
      <name val="Times New Roman"/>
      <family val="1"/>
    </font>
    <font>
      <i/>
      <sz val="13"/>
      <color indexed="8"/>
      <name val="Times New Roman"/>
      <family val="1"/>
    </font>
    <font>
      <sz val="13"/>
      <color indexed="10"/>
      <name val="Times New Roman"/>
      <family val="1"/>
    </font>
    <font>
      <sz val="13"/>
      <color indexed="43"/>
      <name val="Times New Roman"/>
      <family val="1"/>
    </font>
    <font>
      <sz val="9"/>
      <name val="Arial"/>
      <family val="2"/>
    </font>
    <font>
      <b/>
      <sz val="9"/>
      <name val="Arial"/>
      <family val="2"/>
    </font>
    <font>
      <b/>
      <sz val="11"/>
      <color indexed="17"/>
      <name val="Times New Roman"/>
      <family val="1"/>
    </font>
    <font>
      <b/>
      <sz val="11"/>
      <color indexed="40"/>
      <name val="Times New Roman"/>
      <family val="1"/>
    </font>
    <font>
      <sz val="16"/>
      <name val="Times New Roman"/>
      <family val="1"/>
    </font>
    <font>
      <b/>
      <u/>
      <sz val="13"/>
      <name val="Times New Roman"/>
      <family val="1"/>
    </font>
    <font>
      <sz val="12"/>
      <name val="Calibri"/>
      <family val="2"/>
    </font>
    <font>
      <sz val="12"/>
      <color indexed="40"/>
      <name val="Times New Roman"/>
      <family val="1"/>
    </font>
    <font>
      <sz val="12"/>
      <color indexed="40"/>
      <name val="Calibri"/>
      <family val="2"/>
    </font>
    <font>
      <sz val="11"/>
      <color theme="1"/>
      <name val="Calibri"/>
      <family val="2"/>
      <scheme val="minor"/>
    </font>
    <font>
      <u/>
      <sz val="11"/>
      <color theme="10"/>
      <name val="Calibri"/>
      <family val="2"/>
    </font>
    <font>
      <b/>
      <sz val="11"/>
      <color theme="1"/>
      <name val="Calibri"/>
      <family val="2"/>
      <scheme val="minor"/>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b/>
      <sz val="9"/>
      <color theme="1"/>
      <name val="Arial"/>
      <family val="2"/>
    </font>
    <font>
      <b/>
      <sz val="9"/>
      <color rgb="FF2F2F2F"/>
      <name val="Arial"/>
      <family val="2"/>
    </font>
    <font>
      <sz val="9"/>
      <color rgb="FF2F2F2F"/>
      <name val="Arial"/>
      <family val="2"/>
    </font>
    <font>
      <sz val="9"/>
      <color theme="1"/>
      <name val="Arial"/>
      <family val="2"/>
    </font>
    <font>
      <sz val="11"/>
      <color rgb="FF00B0F0"/>
      <name val="Times New Roman"/>
      <family val="1"/>
    </font>
    <font>
      <sz val="11"/>
      <name val="Calibri"/>
      <family val="2"/>
      <scheme val="minor"/>
    </font>
    <font>
      <sz val="12"/>
      <color theme="1"/>
      <name val="Calibri"/>
      <family val="2"/>
      <scheme val="minor"/>
    </font>
    <font>
      <sz val="12"/>
      <name val="Calibri"/>
      <family val="2"/>
      <scheme val="minor"/>
    </font>
    <font>
      <sz val="13"/>
      <color theme="1"/>
      <name val="Times New Roman"/>
      <family val="1"/>
    </font>
    <font>
      <sz val="13"/>
      <color theme="1"/>
      <name val="Calibri"/>
      <family val="2"/>
      <scheme val="minor"/>
    </font>
    <font>
      <sz val="13"/>
      <name val="Calibri"/>
      <family val="2"/>
      <scheme val="minor"/>
    </font>
    <font>
      <sz val="11"/>
      <color rgb="FFFF0000"/>
      <name val="Times New Roman"/>
      <family val="1"/>
    </font>
    <font>
      <b/>
      <i/>
      <sz val="13"/>
      <color theme="1"/>
      <name val="Times New Roman"/>
      <family val="1"/>
    </font>
    <font>
      <b/>
      <sz val="11"/>
      <color rgb="FF00B0F0"/>
      <name val="Times New Roman"/>
      <family val="1"/>
    </font>
    <font>
      <b/>
      <sz val="12"/>
      <color theme="1"/>
      <name val="Times New Roman"/>
      <family val="1"/>
    </font>
    <font>
      <i/>
      <sz val="12"/>
      <color theme="1"/>
      <name val="Times New Roman"/>
      <family val="1"/>
    </font>
    <font>
      <b/>
      <sz val="12"/>
      <color rgb="FF00B0F0"/>
      <name val="Calibri"/>
      <family val="2"/>
      <scheme val="minor"/>
    </font>
    <font>
      <u/>
      <sz val="13"/>
      <color theme="10"/>
      <name val="Calibri"/>
      <family val="2"/>
    </font>
    <font>
      <i/>
      <sz val="11"/>
      <color theme="1"/>
      <name val="Times New Roman"/>
      <family val="1"/>
    </font>
    <font>
      <b/>
      <sz val="11"/>
      <color rgb="FFFFFFFF"/>
      <name val="Times New Roman"/>
      <family val="1"/>
    </font>
    <font>
      <sz val="10"/>
      <color theme="1"/>
      <name val="Times New Roman"/>
      <family val="1"/>
    </font>
    <font>
      <sz val="18"/>
      <color theme="1"/>
      <name val="Calibri"/>
      <family val="2"/>
      <scheme val="minor"/>
    </font>
    <font>
      <b/>
      <sz val="14"/>
      <color theme="0"/>
      <name val="Calibri"/>
      <family val="2"/>
      <scheme val="minor"/>
    </font>
    <font>
      <b/>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rgb="FF000000"/>
      </right>
      <top style="medium">
        <color indexed="64"/>
      </top>
      <bottom style="medium">
        <color indexed="64"/>
      </bottom>
      <diagonal/>
    </border>
  </borders>
  <cellStyleXfs count="3">
    <xf numFmtId="0" fontId="0" fillId="0" borderId="0"/>
    <xf numFmtId="43" fontId="57" fillId="0" borderId="0" applyFont="0" applyFill="0" applyBorder="0" applyAlignment="0" applyProtection="0"/>
    <xf numFmtId="0" fontId="58" fillId="0" borderId="0" applyNumberFormat="0" applyFill="0" applyBorder="0" applyAlignment="0" applyProtection="0">
      <alignment vertical="top"/>
      <protection locked="0"/>
    </xf>
  </cellStyleXfs>
  <cellXfs count="508">
    <xf numFmtId="0" fontId="0" fillId="0" borderId="0" xfId="0"/>
    <xf numFmtId="0" fontId="60" fillId="0" borderId="0" xfId="0" applyFont="1" applyFill="1" applyProtection="1"/>
    <xf numFmtId="0" fontId="60" fillId="0" borderId="0" xfId="0" applyFont="1" applyProtection="1"/>
    <xf numFmtId="0" fontId="3" fillId="0" borderId="0" xfId="0" applyFont="1" applyProtection="1"/>
    <xf numFmtId="0" fontId="6" fillId="0" borderId="0" xfId="0" applyFont="1" applyFill="1" applyProtection="1"/>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60" fillId="0" borderId="0" xfId="0" applyFont="1" applyAlignment="1">
      <alignment horizontal="left" vertical="center"/>
    </xf>
    <xf numFmtId="0" fontId="60" fillId="0" borderId="0" xfId="0" applyFont="1"/>
    <xf numFmtId="0" fontId="60" fillId="0" borderId="0" xfId="0" applyFont="1" applyFill="1"/>
    <xf numFmtId="0" fontId="2" fillId="0" borderId="0" xfId="0" applyFont="1" applyFill="1" applyBorder="1" applyAlignment="1" applyProtection="1">
      <alignment vertical="top" wrapText="1"/>
    </xf>
    <xf numFmtId="0" fontId="60" fillId="0" borderId="0" xfId="0" applyFont="1" applyAlignment="1">
      <alignment wrapText="1"/>
    </xf>
    <xf numFmtId="0" fontId="60" fillId="0" borderId="0" xfId="0" applyFont="1" applyAlignment="1"/>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0" fillId="0" borderId="0" xfId="0" applyAlignment="1">
      <alignment horizontal="center" vertical="center"/>
    </xf>
    <xf numFmtId="0" fontId="61" fillId="3" borderId="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2" borderId="2" xfId="0" applyFont="1" applyFill="1" applyBorder="1" applyAlignment="1">
      <alignment vertical="top" wrapText="1"/>
    </xf>
    <xf numFmtId="0" fontId="61" fillId="2" borderId="0" xfId="0" applyFont="1" applyFill="1" applyBorder="1" applyAlignment="1">
      <alignment horizontal="left" vertical="top" wrapText="1"/>
    </xf>
    <xf numFmtId="0" fontId="61" fillId="2" borderId="0" xfId="0" applyFont="1" applyFill="1" applyBorder="1" applyAlignment="1">
      <alignment horizontal="center" vertical="center" wrapText="1"/>
    </xf>
    <xf numFmtId="0" fontId="16" fillId="2" borderId="0" xfId="0" applyFont="1" applyFill="1" applyBorder="1" applyAlignment="1" applyProtection="1">
      <alignment vertical="top" wrapText="1"/>
    </xf>
    <xf numFmtId="0" fontId="63" fillId="2" borderId="0" xfId="0" applyFont="1" applyFill="1" applyBorder="1" applyAlignment="1" applyProtection="1">
      <alignment vertical="top" wrapText="1"/>
    </xf>
    <xf numFmtId="0" fontId="61" fillId="2" borderId="0" xfId="0" applyFont="1" applyFill="1" applyBorder="1" applyAlignment="1">
      <alignment horizontal="center" vertical="top" wrapText="1"/>
    </xf>
    <xf numFmtId="0" fontId="58" fillId="2" borderId="0" xfId="2" applyFill="1" applyBorder="1" applyAlignment="1" applyProtection="1">
      <alignment horizontal="center" vertical="top" wrapText="1"/>
    </xf>
    <xf numFmtId="0" fontId="2" fillId="3" borderId="0" xfId="0" applyFont="1" applyFill="1" applyBorder="1" applyAlignment="1" applyProtection="1">
      <alignment vertical="top" wrapText="1"/>
    </xf>
    <xf numFmtId="0" fontId="14" fillId="3" borderId="9" xfId="0" applyFont="1" applyFill="1" applyBorder="1" applyAlignment="1" applyProtection="1">
      <alignment vertical="top" wrapText="1"/>
    </xf>
    <xf numFmtId="0" fontId="14" fillId="3" borderId="8"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11" xfId="0" applyFont="1" applyFill="1" applyBorder="1" applyAlignment="1" applyProtection="1">
      <alignment vertical="top" wrapText="1"/>
    </xf>
    <xf numFmtId="0" fontId="7" fillId="3" borderId="10" xfId="0" applyFont="1" applyFill="1" applyBorder="1" applyAlignment="1" applyProtection="1">
      <alignment vertical="top" wrapText="1"/>
    </xf>
    <xf numFmtId="0" fontId="7" fillId="3" borderId="12" xfId="0" applyFont="1" applyFill="1" applyBorder="1" applyAlignment="1" applyProtection="1">
      <alignment vertical="top" wrapText="1"/>
    </xf>
    <xf numFmtId="0" fontId="60" fillId="3" borderId="5" xfId="0" applyFont="1" applyFill="1" applyBorder="1" applyAlignment="1">
      <alignment horizontal="left" vertical="center"/>
    </xf>
    <xf numFmtId="0" fontId="60" fillId="3" borderId="6" xfId="0" applyFont="1" applyFill="1" applyBorder="1" applyAlignment="1">
      <alignment horizontal="left" vertical="center"/>
    </xf>
    <xf numFmtId="0" fontId="60" fillId="3" borderId="6" xfId="0" applyFont="1" applyFill="1" applyBorder="1"/>
    <xf numFmtId="0" fontId="60" fillId="3" borderId="7" xfId="0" applyFont="1" applyFill="1" applyBorder="1"/>
    <xf numFmtId="0" fontId="60" fillId="3" borderId="8" xfId="0" applyFont="1" applyFill="1" applyBorder="1" applyAlignment="1">
      <alignment horizontal="left" vertical="center"/>
    </xf>
    <xf numFmtId="0" fontId="2" fillId="3" borderId="10" xfId="0" applyFont="1" applyFill="1" applyBorder="1" applyAlignment="1" applyProtection="1">
      <alignment vertical="top" wrapText="1"/>
    </xf>
    <xf numFmtId="0" fontId="60" fillId="3" borderId="6" xfId="0" applyFont="1" applyFill="1" applyBorder="1" applyProtection="1"/>
    <xf numFmtId="0" fontId="60" fillId="3" borderId="7" xfId="0" applyFont="1" applyFill="1" applyBorder="1" applyProtection="1"/>
    <xf numFmtId="0" fontId="60" fillId="3" borderId="0" xfId="0" applyFont="1" applyFill="1" applyBorder="1" applyProtection="1"/>
    <xf numFmtId="0" fontId="60" fillId="3" borderId="9"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9" xfId="0" applyFont="1" applyFill="1" applyBorder="1" applyProtection="1"/>
    <xf numFmtId="0" fontId="64" fillId="0" borderId="1" xfId="0" applyFont="1" applyBorder="1" applyAlignment="1">
      <alignment horizontal="center" readingOrder="1"/>
    </xf>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13" fillId="3" borderId="9" xfId="0" applyFont="1" applyFill="1" applyBorder="1" applyAlignment="1" applyProtection="1"/>
    <xf numFmtId="0" fontId="0" fillId="3" borderId="9" xfId="0" applyFill="1" applyBorder="1"/>
    <xf numFmtId="0" fontId="65" fillId="3" borderId="5" xfId="0" applyFont="1" applyFill="1" applyBorder="1" applyAlignment="1">
      <alignment vertical="center"/>
    </xf>
    <xf numFmtId="0" fontId="65" fillId="3" borderId="8" xfId="0" applyFont="1" applyFill="1" applyBorder="1" applyAlignment="1">
      <alignment vertical="center"/>
    </xf>
    <xf numFmtId="0" fontId="65" fillId="3" borderId="0" xfId="0" applyFont="1" applyFill="1" applyBorder="1" applyAlignment="1">
      <alignment vertical="center"/>
    </xf>
    <xf numFmtId="0" fontId="0" fillId="0" borderId="0" xfId="0" applyBorder="1"/>
    <xf numFmtId="0" fontId="0" fillId="0" borderId="0" xfId="0" applyAlignment="1">
      <alignment horizontal="left"/>
    </xf>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60" fillId="3" borderId="5" xfId="0" applyFont="1" applyFill="1" applyBorder="1"/>
    <xf numFmtId="0" fontId="60" fillId="3" borderId="8" xfId="0" applyFont="1" applyFill="1" applyBorder="1"/>
    <xf numFmtId="0" fontId="60" fillId="3" borderId="9" xfId="0" applyFont="1" applyFill="1" applyBorder="1"/>
    <xf numFmtId="0" fontId="66" fillId="3" borderId="0" xfId="0" applyFont="1" applyFill="1" applyBorder="1"/>
    <xf numFmtId="0" fontId="67" fillId="3" borderId="0" xfId="0" applyFont="1" applyFill="1" applyBorder="1"/>
    <xf numFmtId="0" fontId="66" fillId="0" borderId="13" xfId="0" applyFont="1" applyFill="1" applyBorder="1" applyAlignment="1">
      <alignment vertical="top" wrapText="1"/>
    </xf>
    <xf numFmtId="0" fontId="66" fillId="0" borderId="14" xfId="0" applyFont="1" applyFill="1" applyBorder="1" applyAlignment="1">
      <alignment vertical="top" wrapText="1"/>
    </xf>
    <xf numFmtId="0" fontId="66" fillId="0" borderId="1" xfId="0" applyFont="1" applyFill="1" applyBorder="1" applyAlignment="1">
      <alignment vertical="top" wrapText="1"/>
    </xf>
    <xf numFmtId="0" fontId="60" fillId="0" borderId="1" xfId="0" applyFont="1" applyFill="1" applyBorder="1" applyAlignment="1">
      <alignment vertical="top" wrapText="1"/>
    </xf>
    <xf numFmtId="0" fontId="60" fillId="3" borderId="10" xfId="0" applyFont="1" applyFill="1" applyBorder="1"/>
    <xf numFmtId="0" fontId="68" fillId="0" borderId="1" xfId="0" applyFont="1" applyFill="1" applyBorder="1" applyAlignment="1">
      <alignment horizontal="center" vertical="top" wrapText="1"/>
    </xf>
    <xf numFmtId="0" fontId="68" fillId="0" borderId="3" xfId="0" applyFont="1" applyFill="1" applyBorder="1" applyAlignment="1">
      <alignment horizontal="center" vertical="top" wrapText="1"/>
    </xf>
    <xf numFmtId="0" fontId="68" fillId="0" borderId="1" xfId="0" applyFont="1" applyFill="1" applyBorder="1" applyAlignment="1">
      <alignment horizontal="center" vertical="top"/>
    </xf>
    <xf numFmtId="0" fontId="60" fillId="0" borderId="0" xfId="0" applyFont="1" applyFill="1" applyAlignment="1" applyProtection="1">
      <alignment horizontal="right"/>
    </xf>
    <xf numFmtId="0" fontId="60" fillId="3" borderId="5" xfId="0" applyFont="1" applyFill="1" applyBorder="1" applyAlignment="1" applyProtection="1">
      <alignment horizontal="right"/>
    </xf>
    <xf numFmtId="0" fontId="60" fillId="3" borderId="6" xfId="0" applyFont="1" applyFill="1" applyBorder="1" applyAlignment="1" applyProtection="1">
      <alignment horizontal="right"/>
    </xf>
    <xf numFmtId="0" fontId="60" fillId="3" borderId="8" xfId="0" applyFont="1" applyFill="1" applyBorder="1" applyAlignment="1" applyProtection="1">
      <alignment horizontal="right"/>
    </xf>
    <xf numFmtId="0" fontId="60" fillId="3" borderId="0" xfId="0" applyFont="1" applyFill="1" applyBorder="1" applyAlignment="1" applyProtection="1">
      <alignment horizontal="right"/>
    </xf>
    <xf numFmtId="0" fontId="69"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2" fillId="2" borderId="15" xfId="0" applyFont="1" applyFill="1" applyBorder="1" applyAlignment="1" applyProtection="1">
      <alignment horizontal="center" vertical="center" wrapText="1"/>
    </xf>
    <xf numFmtId="0" fontId="60" fillId="3" borderId="11" xfId="0" applyFont="1" applyFill="1" applyBorder="1"/>
    <xf numFmtId="0" fontId="60" fillId="3" borderId="12" xfId="0" applyFont="1" applyFill="1" applyBorder="1"/>
    <xf numFmtId="0" fontId="70" fillId="4" borderId="7" xfId="0" applyFont="1" applyFill="1" applyBorder="1" applyAlignment="1">
      <alignment horizontal="center" vertical="center" wrapText="1"/>
    </xf>
    <xf numFmtId="0" fontId="23" fillId="0" borderId="16" xfId="0" applyFont="1" applyBorder="1" applyAlignment="1" applyProtection="1">
      <alignment vertical="top" wrapText="1"/>
    </xf>
    <xf numFmtId="0" fontId="23" fillId="0" borderId="16" xfId="0" applyFont="1" applyBorder="1" applyAlignment="1" applyProtection="1">
      <alignment horizontal="left" vertical="top" wrapText="1"/>
    </xf>
    <xf numFmtId="0" fontId="23" fillId="0" borderId="17" xfId="0" applyFont="1" applyBorder="1" applyAlignment="1" applyProtection="1">
      <alignment vertical="top" wrapText="1"/>
    </xf>
    <xf numFmtId="0" fontId="71" fillId="0" borderId="17" xfId="0" applyFont="1" applyBorder="1" applyAlignment="1" applyProtection="1">
      <alignment vertical="top" wrapText="1"/>
    </xf>
    <xf numFmtId="0" fontId="70" fillId="4" borderId="1" xfId="0" applyFont="1" applyFill="1" applyBorder="1" applyAlignment="1">
      <alignment horizontal="center" vertical="center" wrapText="1"/>
    </xf>
    <xf numFmtId="0" fontId="1" fillId="3" borderId="8" xfId="0" applyFont="1" applyFill="1" applyBorder="1" applyAlignment="1" applyProtection="1">
      <alignment horizontal="right"/>
    </xf>
    <xf numFmtId="0" fontId="1" fillId="3" borderId="0" xfId="0" applyFont="1" applyFill="1" applyBorder="1" applyAlignment="1" applyProtection="1">
      <alignment horizontal="right"/>
    </xf>
    <xf numFmtId="0" fontId="1" fillId="3" borderId="0" xfId="0" applyFont="1" applyFill="1" applyBorder="1" applyProtection="1"/>
    <xf numFmtId="0" fontId="1" fillId="3" borderId="9" xfId="0" applyFont="1" applyFill="1" applyBorder="1" applyProtection="1"/>
    <xf numFmtId="0" fontId="1" fillId="0" borderId="0" xfId="0" applyFont="1" applyFill="1" applyProtection="1"/>
    <xf numFmtId="0" fontId="1" fillId="2" borderId="1" xfId="0" applyFont="1" applyFill="1" applyBorder="1" applyAlignment="1" applyProtection="1">
      <alignment horizontal="left" vertical="top" wrapText="1"/>
      <protection locked="0"/>
    </xf>
    <xf numFmtId="1" fontId="1" fillId="2" borderId="18" xfId="0" applyNumberFormat="1" applyFont="1" applyFill="1" applyBorder="1" applyAlignment="1" applyProtection="1">
      <alignment horizontal="left"/>
      <protection locked="0"/>
    </xf>
    <xf numFmtId="1" fontId="1" fillId="2" borderId="19" xfId="0" applyNumberFormat="1" applyFont="1" applyFill="1" applyBorder="1" applyAlignment="1" applyProtection="1">
      <alignment horizontal="left" vertical="center"/>
      <protection locked="0"/>
    </xf>
    <xf numFmtId="1" fontId="1" fillId="2" borderId="19" xfId="0" applyNumberFormat="1" applyFont="1" applyFill="1" applyBorder="1" applyAlignment="1" applyProtection="1">
      <alignment horizontal="left"/>
      <protection locked="0"/>
    </xf>
    <xf numFmtId="0" fontId="1" fillId="3" borderId="8" xfId="0" applyFont="1" applyFill="1" applyBorder="1" applyAlignment="1" applyProtection="1">
      <alignment horizontal="right" vertical="top" wrapText="1"/>
    </xf>
    <xf numFmtId="1" fontId="1" fillId="2" borderId="20"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vertical="center"/>
      <protection locked="0"/>
    </xf>
    <xf numFmtId="15" fontId="1" fillId="2" borderId="19" xfId="0" applyNumberFormat="1" applyFont="1" applyFill="1" applyBorder="1" applyAlignment="1" applyProtection="1">
      <alignment horizontal="left"/>
    </xf>
    <xf numFmtId="0" fontId="1" fillId="3" borderId="0"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18" xfId="0" applyFont="1" applyFill="1" applyBorder="1" applyProtection="1">
      <protection locked="0"/>
    </xf>
    <xf numFmtId="164" fontId="1" fillId="2" borderId="21" xfId="0" applyNumberFormat="1" applyFont="1" applyFill="1" applyBorder="1" applyAlignment="1" applyProtection="1">
      <alignment horizontal="left"/>
      <protection locked="0"/>
    </xf>
    <xf numFmtId="0" fontId="1" fillId="2" borderId="19" xfId="0" applyFont="1" applyFill="1" applyBorder="1" applyProtection="1">
      <protection locked="0"/>
    </xf>
    <xf numFmtId="0" fontId="58" fillId="2" borderId="19" xfId="2" applyFill="1" applyBorder="1" applyAlignment="1" applyProtection="1">
      <protection locked="0"/>
    </xf>
    <xf numFmtId="0" fontId="1" fillId="3" borderId="11" xfId="0" applyFont="1" applyFill="1" applyBorder="1" applyAlignment="1" applyProtection="1">
      <alignment horizontal="right"/>
    </xf>
    <xf numFmtId="0" fontId="1" fillId="3" borderId="10" xfId="0" applyFont="1" applyFill="1" applyBorder="1" applyAlignment="1" applyProtection="1">
      <alignment horizontal="right"/>
    </xf>
    <xf numFmtId="0" fontId="1" fillId="3" borderId="10" xfId="0" applyFont="1" applyFill="1" applyBorder="1" applyProtection="1"/>
    <xf numFmtId="0" fontId="1" fillId="3" borderId="12" xfId="0" applyFont="1" applyFill="1" applyBorder="1" applyProtection="1"/>
    <xf numFmtId="0" fontId="69" fillId="3" borderId="9" xfId="0" applyFont="1" applyFill="1" applyBorder="1" applyProtection="1"/>
    <xf numFmtId="0" fontId="14" fillId="2" borderId="1" xfId="0" applyFont="1" applyFill="1" applyBorder="1" applyAlignment="1" applyProtection="1">
      <alignment horizontal="left"/>
    </xf>
    <xf numFmtId="0" fontId="58" fillId="2" borderId="19" xfId="2" applyFill="1" applyBorder="1" applyAlignment="1" applyProtection="1">
      <alignment wrapText="1"/>
      <protection locked="0"/>
    </xf>
    <xf numFmtId="0" fontId="2" fillId="3" borderId="8" xfId="0" applyFont="1" applyFill="1" applyBorder="1" applyAlignment="1" applyProtection="1">
      <alignment horizontal="left" vertical="center"/>
    </xf>
    <xf numFmtId="0" fontId="2" fillId="3" borderId="9" xfId="0" applyFont="1" applyFill="1" applyBorder="1" applyAlignment="1" applyProtection="1">
      <alignment horizontal="left" vertical="center"/>
    </xf>
    <xf numFmtId="0" fontId="59" fillId="0" borderId="0" xfId="0" applyFont="1"/>
    <xf numFmtId="0" fontId="2" fillId="2" borderId="13" xfId="0" applyFont="1" applyFill="1" applyBorder="1" applyAlignment="1" applyProtection="1">
      <alignment horizontal="right" vertical="center" wrapText="1"/>
    </xf>
    <xf numFmtId="0" fontId="72" fillId="0" borderId="18" xfId="0" applyFont="1" applyBorder="1" applyAlignment="1">
      <alignment wrapText="1"/>
    </xf>
    <xf numFmtId="0" fontId="72" fillId="0" borderId="19" xfId="0" applyFont="1" applyBorder="1" applyAlignment="1">
      <alignment wrapText="1"/>
    </xf>
    <xf numFmtId="0" fontId="72" fillId="0" borderId="21" xfId="0" applyFont="1" applyBorder="1" applyAlignment="1">
      <alignment wrapText="1"/>
    </xf>
    <xf numFmtId="0" fontId="73" fillId="0" borderId="18" xfId="0" applyFont="1" applyBorder="1" applyAlignment="1">
      <alignment vertical="center" wrapText="1"/>
    </xf>
    <xf numFmtId="0" fontId="73" fillId="0" borderId="21" xfId="0" applyFont="1" applyBorder="1" applyAlignment="1">
      <alignment wrapText="1"/>
    </xf>
    <xf numFmtId="0" fontId="74" fillId="0" borderId="19" xfId="0" applyFont="1" applyBorder="1" applyAlignment="1">
      <alignment wrapText="1"/>
    </xf>
    <xf numFmtId="0" fontId="75" fillId="0" borderId="21" xfId="0" applyFont="1" applyBorder="1" applyAlignment="1">
      <alignment wrapText="1"/>
    </xf>
    <xf numFmtId="0" fontId="73" fillId="0" borderId="19" xfId="0" applyFont="1" applyBorder="1" applyAlignment="1">
      <alignment horizontal="justify"/>
    </xf>
    <xf numFmtId="0" fontId="69" fillId="3" borderId="22" xfId="0" applyFont="1" applyFill="1" applyBorder="1" applyAlignment="1">
      <alignment horizontal="center" vertical="center" wrapText="1"/>
    </xf>
    <xf numFmtId="0" fontId="69" fillId="3" borderId="24" xfId="0" applyFont="1" applyFill="1" applyBorder="1" applyAlignment="1">
      <alignment horizontal="center" vertical="center" wrapText="1"/>
    </xf>
    <xf numFmtId="0" fontId="1" fillId="2" borderId="27" xfId="0" applyFont="1" applyFill="1" applyBorder="1" applyAlignment="1" applyProtection="1">
      <alignment vertical="center" wrapText="1"/>
    </xf>
    <xf numFmtId="0" fontId="1" fillId="2" borderId="16" xfId="0" applyFont="1" applyFill="1" applyBorder="1" applyAlignment="1" applyProtection="1">
      <alignment vertical="center" wrapText="1"/>
    </xf>
    <xf numFmtId="0" fontId="2" fillId="3" borderId="28"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69" fillId="0" borderId="0" xfId="0" applyFont="1"/>
    <xf numFmtId="0" fontId="2" fillId="3" borderId="8" xfId="0" applyFont="1" applyFill="1" applyBorder="1" applyAlignment="1" applyProtection="1">
      <alignment horizontal="left" vertical="center" wrapText="1"/>
    </xf>
    <xf numFmtId="0" fontId="2" fillId="3" borderId="9" xfId="0" applyFont="1" applyFill="1" applyBorder="1" applyAlignment="1" applyProtection="1">
      <alignment vertical="top" wrapText="1"/>
    </xf>
    <xf numFmtId="0" fontId="69" fillId="0" borderId="0" xfId="0" applyFont="1" applyFill="1"/>
    <xf numFmtId="0" fontId="2" fillId="2" borderId="22" xfId="0" applyFont="1" applyFill="1" applyBorder="1" applyAlignment="1" applyProtection="1">
      <alignment horizontal="center" vertical="center" wrapText="1"/>
    </xf>
    <xf numFmtId="0" fontId="72" fillId="0" borderId="19" xfId="0" applyFont="1" applyBorder="1" applyAlignment="1">
      <alignment vertical="top" wrapText="1"/>
    </xf>
    <xf numFmtId="43" fontId="1" fillId="2" borderId="20" xfId="1" applyFont="1" applyFill="1" applyBorder="1" applyAlignment="1" applyProtection="1">
      <alignment horizontal="center" vertical="center" wrapText="1"/>
    </xf>
    <xf numFmtId="0" fontId="60" fillId="0" borderId="0" xfId="0" applyFont="1" applyAlignment="1">
      <alignment vertical="center"/>
    </xf>
    <xf numFmtId="0" fontId="14" fillId="2" borderId="26"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2" borderId="16" xfId="0" applyFont="1" applyFill="1" applyBorder="1" applyAlignment="1" applyProtection="1">
      <alignment vertical="center" wrapText="1"/>
    </xf>
    <xf numFmtId="0" fontId="14" fillId="2" borderId="26" xfId="0"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43" fontId="1" fillId="2" borderId="13" xfId="1" applyFont="1" applyFill="1" applyBorder="1" applyAlignment="1" applyProtection="1">
      <alignment horizontal="center" vertical="top" wrapText="1"/>
    </xf>
    <xf numFmtId="0" fontId="1" fillId="2" borderId="1" xfId="0" applyFont="1" applyFill="1" applyBorder="1" applyAlignment="1" applyProtection="1">
      <alignment vertical="top" wrapText="1"/>
    </xf>
    <xf numFmtId="43" fontId="1" fillId="2" borderId="19" xfId="1" applyFont="1" applyFill="1" applyBorder="1" applyAlignment="1" applyProtection="1">
      <alignment horizontal="center" vertical="center" wrapText="1"/>
    </xf>
    <xf numFmtId="43" fontId="1" fillId="2" borderId="21" xfId="1" applyFont="1" applyFill="1" applyBorder="1" applyAlignment="1" applyProtection="1">
      <alignment horizontal="center" vertical="top" wrapText="1"/>
    </xf>
    <xf numFmtId="0" fontId="73" fillId="0" borderId="20" xfId="0" applyFont="1" applyBorder="1" applyAlignment="1">
      <alignment wrapText="1"/>
    </xf>
    <xf numFmtId="0" fontId="72" fillId="0" borderId="31" xfId="0" applyFont="1" applyBorder="1" applyAlignment="1">
      <alignment wrapText="1"/>
    </xf>
    <xf numFmtId="0" fontId="77" fillId="0" borderId="0" xfId="0" applyFont="1"/>
    <xf numFmtId="17" fontId="14" fillId="2" borderId="19" xfId="0" applyNumberFormat="1" applyFont="1" applyFill="1" applyBorder="1" applyAlignment="1" applyProtection="1">
      <alignment horizontal="left"/>
    </xf>
    <xf numFmtId="17" fontId="14" fillId="2" borderId="21" xfId="0" applyNumberFormat="1" applyFont="1" applyFill="1" applyBorder="1" applyAlignment="1" applyProtection="1">
      <alignment horizontal="left"/>
    </xf>
    <xf numFmtId="43" fontId="2" fillId="0" borderId="0" xfId="1" applyFont="1" applyFill="1" applyBorder="1" applyAlignment="1" applyProtection="1">
      <alignment vertical="top" wrapText="1"/>
    </xf>
    <xf numFmtId="0" fontId="14" fillId="3" borderId="6" xfId="0" applyFont="1" applyFill="1" applyBorder="1" applyProtection="1"/>
    <xf numFmtId="0" fontId="15" fillId="2" borderId="25" xfId="0" applyFont="1" applyFill="1" applyBorder="1" applyAlignment="1" applyProtection="1">
      <alignment horizontal="center" vertical="center" wrapText="1"/>
    </xf>
    <xf numFmtId="0" fontId="14" fillId="2" borderId="30" xfId="0" applyFont="1" applyFill="1" applyBorder="1" applyAlignment="1" applyProtection="1">
      <alignment vertical="center" wrapText="1"/>
    </xf>
    <xf numFmtId="0" fontId="14" fillId="0" borderId="12" xfId="0" applyFont="1" applyFill="1" applyBorder="1" applyAlignment="1">
      <alignment vertical="top" wrapText="1"/>
    </xf>
    <xf numFmtId="0" fontId="14" fillId="0" borderId="9" xfId="0" applyFont="1" applyFill="1" applyBorder="1" applyAlignment="1">
      <alignment vertical="top" wrapText="1"/>
    </xf>
    <xf numFmtId="0" fontId="14" fillId="0" borderId="3" xfId="0" applyFont="1" applyFill="1" applyBorder="1" applyAlignment="1">
      <alignment vertical="top" wrapText="1"/>
    </xf>
    <xf numFmtId="0" fontId="77" fillId="3" borderId="6" xfId="0" applyFont="1" applyFill="1" applyBorder="1"/>
    <xf numFmtId="0" fontId="32" fillId="3" borderId="10" xfId="0" applyFont="1" applyFill="1" applyBorder="1" applyAlignment="1" applyProtection="1">
      <alignment vertical="top" wrapText="1"/>
    </xf>
    <xf numFmtId="0" fontId="32" fillId="0" borderId="0" xfId="0" applyFont="1" applyFill="1" applyBorder="1" applyAlignment="1" applyProtection="1">
      <alignment vertical="top" wrapText="1"/>
    </xf>
    <xf numFmtId="0" fontId="36" fillId="0" borderId="0" xfId="0" applyFont="1" applyFill="1" applyBorder="1" applyAlignment="1" applyProtection="1">
      <alignment vertical="top" wrapText="1"/>
    </xf>
    <xf numFmtId="0" fontId="32" fillId="0" borderId="0" xfId="0" applyFont="1" applyFill="1" applyBorder="1" applyAlignment="1" applyProtection="1"/>
    <xf numFmtId="0" fontId="1" fillId="2" borderId="32" xfId="0" applyFont="1" applyFill="1" applyBorder="1" applyAlignment="1" applyProtection="1">
      <alignment vertical="center" wrapText="1"/>
    </xf>
    <xf numFmtId="0" fontId="2" fillId="3" borderId="0" xfId="0" applyFont="1" applyFill="1" applyBorder="1" applyAlignment="1" applyProtection="1">
      <alignment wrapText="1"/>
    </xf>
    <xf numFmtId="0" fontId="2" fillId="3" borderId="33" xfId="0" applyFont="1" applyFill="1" applyBorder="1" applyAlignment="1" applyProtection="1">
      <alignment horizontal="center" vertical="center" wrapText="1"/>
    </xf>
    <xf numFmtId="0" fontId="14" fillId="2" borderId="32" xfId="0" applyFont="1" applyFill="1" applyBorder="1" applyAlignment="1" applyProtection="1">
      <alignment vertical="center" wrapText="1"/>
    </xf>
    <xf numFmtId="0" fontId="2" fillId="3" borderId="34" xfId="0" applyFont="1" applyFill="1" applyBorder="1" applyAlignment="1" applyProtection="1">
      <alignment horizontal="center" vertical="center" wrapText="1"/>
    </xf>
    <xf numFmtId="0" fontId="1" fillId="2" borderId="35" xfId="0" applyFont="1" applyFill="1" applyBorder="1" applyAlignment="1" applyProtection="1">
      <alignment vertical="center" wrapText="1"/>
    </xf>
    <xf numFmtId="0" fontId="14" fillId="2" borderId="35" xfId="0" applyFont="1" applyFill="1" applyBorder="1" applyAlignment="1" applyProtection="1">
      <alignment vertical="center" wrapText="1"/>
    </xf>
    <xf numFmtId="0" fontId="2" fillId="3" borderId="30" xfId="0" applyFont="1" applyFill="1" applyBorder="1" applyAlignment="1" applyProtection="1">
      <alignment horizontal="center" vertical="center" wrapText="1"/>
    </xf>
    <xf numFmtId="0" fontId="14" fillId="0" borderId="30" xfId="0" applyFont="1" applyFill="1" applyBorder="1" applyAlignment="1" applyProtection="1">
      <alignment vertical="center"/>
    </xf>
    <xf numFmtId="0" fontId="78" fillId="0" borderId="0" xfId="0" applyFont="1"/>
    <xf numFmtId="0" fontId="27" fillId="3" borderId="0" xfId="0" applyFont="1" applyFill="1" applyBorder="1" applyAlignment="1" applyProtection="1">
      <alignment vertical="top" wrapText="1"/>
    </xf>
    <xf numFmtId="0" fontId="27" fillId="3" borderId="8" xfId="0" applyFont="1" applyFill="1" applyBorder="1" applyAlignment="1" applyProtection="1">
      <alignment vertical="top" wrapText="1"/>
    </xf>
    <xf numFmtId="0" fontId="27" fillId="2" borderId="31" xfId="0" applyFont="1" applyFill="1" applyBorder="1" applyAlignment="1" applyProtection="1">
      <alignment horizontal="left" vertical="top" wrapText="1"/>
    </xf>
    <xf numFmtId="0" fontId="27" fillId="3" borderId="9" xfId="0" applyFont="1" applyFill="1" applyBorder="1" applyAlignment="1" applyProtection="1">
      <alignment vertical="top" wrapText="1"/>
    </xf>
    <xf numFmtId="0" fontId="27" fillId="2" borderId="19" xfId="0" applyFont="1" applyFill="1" applyBorder="1" applyAlignment="1" applyProtection="1">
      <alignment vertical="top" wrapText="1"/>
    </xf>
    <xf numFmtId="0" fontId="22" fillId="2" borderId="1" xfId="0" applyFont="1" applyFill="1" applyBorder="1" applyAlignment="1" applyProtection="1">
      <alignment vertical="top" wrapText="1"/>
    </xf>
    <xf numFmtId="0" fontId="22" fillId="2" borderId="1" xfId="0" applyFont="1" applyFill="1" applyBorder="1" applyAlignment="1" applyProtection="1">
      <alignment horizontal="center" vertical="top" wrapText="1"/>
    </xf>
    <xf numFmtId="0" fontId="79" fillId="2" borderId="31" xfId="0" applyFont="1" applyFill="1" applyBorder="1" applyAlignment="1" applyProtection="1">
      <alignment vertical="top" wrapText="1"/>
    </xf>
    <xf numFmtId="0" fontId="79" fillId="2" borderId="19" xfId="0" applyFont="1" applyFill="1" applyBorder="1" applyAlignment="1" applyProtection="1">
      <alignment vertical="top" wrapText="1"/>
    </xf>
    <xf numFmtId="0" fontId="79" fillId="2" borderId="20" xfId="0" applyFont="1" applyFill="1" applyBorder="1" applyAlignment="1" applyProtection="1">
      <alignment vertical="top" wrapText="1"/>
    </xf>
    <xf numFmtId="0" fontId="27" fillId="2" borderId="21" xfId="0" applyFont="1" applyFill="1" applyBorder="1" applyAlignment="1" applyProtection="1">
      <alignment vertical="top" wrapText="1"/>
    </xf>
    <xf numFmtId="0" fontId="79" fillId="0" borderId="11" xfId="0" applyFont="1" applyBorder="1"/>
    <xf numFmtId="0" fontId="79" fillId="0" borderId="12" xfId="0" applyFont="1" applyBorder="1"/>
    <xf numFmtId="0" fontId="0" fillId="0" borderId="0" xfId="0" applyAlignment="1">
      <alignment vertical="top"/>
    </xf>
    <xf numFmtId="0" fontId="0" fillId="3" borderId="6" xfId="0" applyFill="1" applyBorder="1" applyAlignment="1">
      <alignment vertical="top"/>
    </xf>
    <xf numFmtId="0" fontId="14" fillId="3" borderId="0" xfId="0" applyFont="1" applyFill="1" applyBorder="1" applyAlignment="1" applyProtection="1">
      <alignment vertical="top"/>
    </xf>
    <xf numFmtId="0" fontId="78" fillId="0" borderId="30" xfId="0" applyFont="1" applyBorder="1" applyAlignment="1">
      <alignment horizontal="left" vertical="top" wrapText="1"/>
    </xf>
    <xf numFmtId="0" fontId="78" fillId="0" borderId="13" xfId="0" applyFont="1" applyBorder="1" applyAlignment="1">
      <alignment vertical="top"/>
    </xf>
    <xf numFmtId="0" fontId="7" fillId="0" borderId="0" xfId="0" applyFont="1" applyFill="1" applyBorder="1" applyAlignment="1" applyProtection="1">
      <alignment vertical="top"/>
    </xf>
    <xf numFmtId="0" fontId="80" fillId="0" borderId="0" xfId="0" applyFont="1"/>
    <xf numFmtId="0" fontId="80" fillId="0" borderId="0" xfId="0" applyFont="1" applyAlignment="1">
      <alignment horizontal="left" vertical="center"/>
    </xf>
    <xf numFmtId="0" fontId="80" fillId="0" borderId="0" xfId="0" applyFont="1" applyAlignment="1"/>
    <xf numFmtId="0" fontId="81" fillId="0" borderId="0" xfId="0" applyFont="1" applyAlignment="1">
      <alignment horizontal="left"/>
    </xf>
    <xf numFmtId="0" fontId="82" fillId="0" borderId="0" xfId="0" applyFont="1" applyAlignment="1"/>
    <xf numFmtId="0" fontId="81" fillId="0" borderId="0" xfId="0" applyFont="1"/>
    <xf numFmtId="0" fontId="81" fillId="0" borderId="0" xfId="0" applyFont="1" applyAlignment="1"/>
    <xf numFmtId="0" fontId="40" fillId="3" borderId="5" xfId="0" applyFont="1" applyFill="1" applyBorder="1" applyProtection="1"/>
    <xf numFmtId="0" fontId="40" fillId="3" borderId="6" xfId="0" applyFont="1" applyFill="1" applyBorder="1" applyAlignment="1" applyProtection="1">
      <alignment horizontal="left" vertical="center"/>
    </xf>
    <xf numFmtId="0" fontId="40" fillId="3" borderId="6" xfId="0" applyFont="1" applyFill="1" applyBorder="1" applyProtection="1"/>
    <xf numFmtId="0" fontId="40" fillId="3" borderId="6" xfId="0" applyFont="1" applyFill="1" applyBorder="1" applyAlignment="1" applyProtection="1"/>
    <xf numFmtId="0" fontId="81" fillId="3" borderId="6" xfId="0" applyFont="1" applyFill="1" applyBorder="1" applyAlignment="1">
      <alignment horizontal="left"/>
    </xf>
    <xf numFmtId="0" fontId="82" fillId="3" borderId="6" xfId="0" applyFont="1" applyFill="1" applyBorder="1" applyAlignment="1"/>
    <xf numFmtId="0" fontId="40" fillId="3" borderId="7" xfId="0" applyFont="1" applyFill="1" applyBorder="1" applyProtection="1"/>
    <xf numFmtId="0" fontId="81" fillId="3" borderId="8" xfId="0" applyFont="1" applyFill="1" applyBorder="1"/>
    <xf numFmtId="0" fontId="43" fillId="3" borderId="9" xfId="0" applyFont="1" applyFill="1" applyBorder="1" applyAlignment="1" applyProtection="1"/>
    <xf numFmtId="0" fontId="40" fillId="3" borderId="8" xfId="0" applyFont="1" applyFill="1" applyBorder="1" applyProtection="1"/>
    <xf numFmtId="0" fontId="40" fillId="3" borderId="9" xfId="0" applyFont="1" applyFill="1" applyBorder="1" applyProtection="1"/>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horizontal="left" vertical="center" wrapText="1"/>
    </xf>
    <xf numFmtId="0" fontId="43" fillId="3" borderId="0" xfId="0" applyFont="1" applyFill="1" applyBorder="1" applyAlignment="1" applyProtection="1">
      <alignment horizontal="center" vertical="center" wrapText="1"/>
    </xf>
    <xf numFmtId="0" fontId="40" fillId="3" borderId="8" xfId="0" applyFont="1" applyFill="1" applyBorder="1" applyAlignment="1" applyProtection="1">
      <alignment horizontal="left" vertical="center"/>
    </xf>
    <xf numFmtId="0" fontId="81" fillId="0" borderId="0" xfId="0" applyFont="1" applyAlignment="1">
      <alignment horizontal="left" vertical="center"/>
    </xf>
    <xf numFmtId="0" fontId="42" fillId="5" borderId="1" xfId="0" applyFont="1" applyFill="1" applyBorder="1" applyAlignment="1" applyProtection="1">
      <alignment horizontal="left" vertical="center"/>
    </xf>
    <xf numFmtId="0" fontId="81" fillId="0" borderId="0" xfId="0" applyFont="1" applyFill="1"/>
    <xf numFmtId="0" fontId="81" fillId="2" borderId="1" xfId="0" applyFont="1" applyFill="1" applyBorder="1" applyAlignment="1">
      <alignment horizontal="left"/>
    </xf>
    <xf numFmtId="0" fontId="82" fillId="2" borderId="1" xfId="0" applyFont="1" applyFill="1" applyBorder="1" applyAlignment="1"/>
    <xf numFmtId="0" fontId="40" fillId="3" borderId="11" xfId="0" applyFont="1" applyFill="1" applyBorder="1" applyProtection="1"/>
    <xf numFmtId="0" fontId="82" fillId="0" borderId="0" xfId="0" applyFont="1"/>
    <xf numFmtId="165" fontId="83" fillId="2" borderId="1" xfId="1" applyNumberFormat="1" applyFont="1" applyFill="1" applyBorder="1" applyAlignment="1" applyProtection="1">
      <alignment horizontal="center" vertical="top" wrapText="1"/>
    </xf>
    <xf numFmtId="0" fontId="1" fillId="2" borderId="16" xfId="0" applyFont="1" applyFill="1" applyBorder="1" applyAlignment="1" applyProtection="1">
      <alignment vertical="top" wrapText="1"/>
    </xf>
    <xf numFmtId="0" fontId="41" fillId="3" borderId="1" xfId="0" applyFont="1" applyFill="1" applyBorder="1" applyAlignment="1" applyProtection="1">
      <alignment horizontal="left" vertical="center" wrapText="1"/>
    </xf>
    <xf numFmtId="0" fontId="40" fillId="3" borderId="1" xfId="0" applyFont="1" applyFill="1" applyBorder="1" applyAlignment="1" applyProtection="1">
      <alignment horizontal="left" vertical="center"/>
    </xf>
    <xf numFmtId="0" fontId="40" fillId="3" borderId="1" xfId="0" applyFont="1" applyFill="1" applyBorder="1" applyAlignment="1" applyProtection="1">
      <alignment horizontal="left" vertical="center" wrapText="1"/>
    </xf>
    <xf numFmtId="0" fontId="40" fillId="3" borderId="1" xfId="0" applyFont="1" applyFill="1" applyBorder="1" applyAlignment="1" applyProtection="1">
      <alignment vertical="center" wrapText="1"/>
    </xf>
    <xf numFmtId="0" fontId="40" fillId="5" borderId="1" xfId="0" applyFont="1" applyFill="1" applyBorder="1" applyAlignment="1" applyProtection="1">
      <alignment horizontal="left" vertical="center"/>
    </xf>
    <xf numFmtId="0" fontId="42" fillId="3" borderId="1" xfId="0" applyFont="1" applyFill="1" applyBorder="1" applyAlignment="1" applyProtection="1">
      <alignment horizontal="left" vertical="center"/>
    </xf>
    <xf numFmtId="0" fontId="40" fillId="3" borderId="1" xfId="0" applyFont="1" applyFill="1" applyBorder="1" applyAlignment="1" applyProtection="1">
      <alignment horizontal="right"/>
    </xf>
    <xf numFmtId="0" fontId="42" fillId="3" borderId="1" xfId="0" applyFont="1" applyFill="1" applyBorder="1" applyAlignment="1" applyProtection="1">
      <alignment horizontal="left" vertical="center" wrapText="1"/>
    </xf>
    <xf numFmtId="0" fontId="82" fillId="3" borderId="1" xfId="0" applyFont="1" applyFill="1" applyBorder="1" applyAlignment="1"/>
    <xf numFmtId="0" fontId="44" fillId="3" borderId="1" xfId="0" applyFont="1" applyFill="1" applyBorder="1" applyAlignment="1" applyProtection="1">
      <alignment vertical="center" wrapText="1"/>
    </xf>
    <xf numFmtId="0" fontId="81" fillId="3" borderId="1" xfId="0" applyFont="1" applyFill="1" applyBorder="1" applyAlignment="1">
      <alignment horizontal="left"/>
    </xf>
    <xf numFmtId="0" fontId="46" fillId="3" borderId="1" xfId="0" applyFont="1" applyFill="1" applyBorder="1" applyAlignment="1" applyProtection="1">
      <alignment horizontal="left" vertical="center"/>
    </xf>
    <xf numFmtId="0" fontId="43" fillId="3" borderId="1" xfId="0" applyFont="1" applyFill="1" applyBorder="1" applyAlignment="1" applyProtection="1">
      <alignment horizontal="center" vertical="center" wrapText="1"/>
    </xf>
    <xf numFmtId="0" fontId="40" fillId="3" borderId="1" xfId="0" applyFont="1" applyFill="1" applyBorder="1" applyAlignment="1" applyProtection="1">
      <alignment vertical="center"/>
    </xf>
    <xf numFmtId="0" fontId="43" fillId="5" borderId="1" xfId="0" applyFont="1" applyFill="1" applyBorder="1" applyAlignment="1" applyProtection="1">
      <alignment horizontal="center" vertical="center"/>
    </xf>
    <xf numFmtId="0" fontId="45" fillId="3" borderId="1" xfId="0" applyFont="1" applyFill="1" applyBorder="1" applyAlignment="1" applyProtection="1"/>
    <xf numFmtId="0" fontId="81" fillId="3" borderId="1" xfId="0" applyFont="1" applyFill="1" applyBorder="1"/>
    <xf numFmtId="0" fontId="84" fillId="3" borderId="1" xfId="0" applyFont="1" applyFill="1" applyBorder="1" applyAlignment="1">
      <alignment horizontal="left" vertical="center" wrapText="1"/>
    </xf>
    <xf numFmtId="0" fontId="47" fillId="3" borderId="1" xfId="0" applyFont="1" applyFill="1" applyBorder="1" applyAlignment="1" applyProtection="1">
      <alignment vertical="top" wrapText="1"/>
    </xf>
    <xf numFmtId="0" fontId="40" fillId="3" borderId="1" xfId="0" applyFont="1" applyFill="1" applyBorder="1" applyProtection="1"/>
    <xf numFmtId="0" fontId="40" fillId="3" borderId="1" xfId="0" applyFont="1" applyFill="1" applyBorder="1" applyAlignment="1" applyProtection="1"/>
    <xf numFmtId="0" fontId="41" fillId="3" borderId="1" xfId="0" applyFont="1" applyFill="1" applyBorder="1" applyAlignment="1" applyProtection="1"/>
    <xf numFmtId="0" fontId="40" fillId="3" borderId="1" xfId="0" applyFont="1" applyFill="1" applyBorder="1" applyAlignment="1" applyProtection="1">
      <alignment vertical="top" wrapText="1"/>
    </xf>
    <xf numFmtId="0" fontId="2" fillId="2" borderId="27" xfId="0" applyFont="1" applyFill="1" applyBorder="1" applyAlignment="1" applyProtection="1">
      <alignment horizontal="right" vertical="center" wrapText="1"/>
    </xf>
    <xf numFmtId="165" fontId="1" fillId="2" borderId="38" xfId="1" applyNumberFormat="1" applyFont="1" applyFill="1" applyBorder="1" applyAlignment="1" applyProtection="1">
      <alignment horizontal="center" vertical="center" wrapText="1"/>
    </xf>
    <xf numFmtId="165" fontId="1" fillId="2" borderId="39" xfId="1" applyNumberFormat="1" applyFont="1" applyFill="1" applyBorder="1" applyAlignment="1" applyProtection="1">
      <alignment horizontal="center" vertical="center" wrapText="1"/>
    </xf>
    <xf numFmtId="165" fontId="1" fillId="2" borderId="12" xfId="1" applyNumberFormat="1" applyFont="1" applyFill="1" applyBorder="1" applyAlignment="1" applyProtection="1">
      <alignment horizontal="center" vertical="center" wrapText="1"/>
    </xf>
    <xf numFmtId="1" fontId="1" fillId="2" borderId="40" xfId="1" applyNumberFormat="1" applyFont="1" applyFill="1" applyBorder="1" applyAlignment="1" applyProtection="1">
      <alignment horizontal="center" vertical="center" wrapText="1"/>
    </xf>
    <xf numFmtId="165" fontId="1" fillId="2" borderId="19" xfId="1" applyNumberFormat="1" applyFont="1" applyFill="1" applyBorder="1" applyAlignment="1" applyProtection="1">
      <alignment vertical="center" wrapText="1"/>
    </xf>
    <xf numFmtId="165" fontId="14" fillId="2" borderId="41" xfId="1" applyNumberFormat="1" applyFont="1" applyFill="1" applyBorder="1" applyAlignment="1" applyProtection="1">
      <alignment horizontal="center" vertical="center" wrapText="1"/>
    </xf>
    <xf numFmtId="165" fontId="14" fillId="2" borderId="3" xfId="1" applyNumberFormat="1" applyFont="1" applyFill="1" applyBorder="1" applyAlignment="1" applyProtection="1">
      <alignment horizontal="center" vertical="center" wrapText="1"/>
    </xf>
    <xf numFmtId="165" fontId="14" fillId="2" borderId="1" xfId="1" applyNumberFormat="1" applyFont="1" applyFill="1" applyBorder="1" applyAlignment="1" applyProtection="1">
      <alignment horizontal="center" vertical="top" wrapText="1"/>
    </xf>
    <xf numFmtId="165" fontId="2" fillId="2" borderId="3" xfId="1" applyNumberFormat="1" applyFont="1" applyFill="1" applyBorder="1" applyAlignment="1" applyProtection="1">
      <alignment horizontal="center" vertical="center" wrapText="1"/>
    </xf>
    <xf numFmtId="0" fontId="66" fillId="0" borderId="1" xfId="0" applyFont="1" applyFill="1" applyBorder="1" applyAlignment="1">
      <alignment horizontal="left" vertical="top" wrapText="1"/>
    </xf>
    <xf numFmtId="165" fontId="1" fillId="2" borderId="40" xfId="1" applyNumberFormat="1" applyFont="1" applyFill="1" applyBorder="1" applyAlignment="1" applyProtection="1">
      <alignment horizontal="center" vertical="center" wrapText="1"/>
    </xf>
    <xf numFmtId="0" fontId="48" fillId="0" borderId="18" xfId="0" applyFont="1" applyBorder="1" applyAlignment="1">
      <alignment vertical="center" wrapText="1"/>
    </xf>
    <xf numFmtId="0" fontId="48" fillId="0" borderId="19" xfId="0" applyFont="1" applyBorder="1" applyAlignment="1">
      <alignment wrapText="1"/>
    </xf>
    <xf numFmtId="0" fontId="49" fillId="0" borderId="19" xfId="0" applyFont="1" applyBorder="1" applyAlignment="1">
      <alignment wrapText="1"/>
    </xf>
    <xf numFmtId="0" fontId="49" fillId="0" borderId="20" xfId="0" applyFont="1" applyBorder="1" applyAlignment="1">
      <alignment vertical="top" wrapText="1"/>
    </xf>
    <xf numFmtId="165" fontId="1" fillId="2" borderId="1" xfId="1" applyNumberFormat="1" applyFont="1" applyFill="1" applyBorder="1" applyAlignment="1" applyProtection="1">
      <alignment vertical="center" wrapText="1"/>
    </xf>
    <xf numFmtId="165" fontId="60" fillId="0" borderId="1" xfId="1" applyNumberFormat="1" applyFont="1" applyBorder="1" applyAlignment="1">
      <alignment horizontal="center"/>
    </xf>
    <xf numFmtId="0" fontId="61" fillId="0" borderId="0" xfId="0" applyFont="1" applyAlignment="1">
      <alignment horizontal="left" vertical="center" indent="1"/>
    </xf>
    <xf numFmtId="0" fontId="85" fillId="2" borderId="28" xfId="0" applyFont="1" applyFill="1" applyBorder="1" applyAlignment="1" applyProtection="1">
      <alignment vertical="top" wrapText="1"/>
    </xf>
    <xf numFmtId="165" fontId="85" fillId="6" borderId="42" xfId="1" applyNumberFormat="1" applyFont="1" applyFill="1" applyBorder="1" applyAlignment="1" applyProtection="1">
      <alignment horizontal="right" vertical="top" wrapText="1"/>
    </xf>
    <xf numFmtId="0" fontId="85" fillId="2" borderId="43" xfId="0" applyFont="1" applyFill="1" applyBorder="1" applyAlignment="1" applyProtection="1">
      <alignment horizontal="right" vertical="center" wrapText="1"/>
    </xf>
    <xf numFmtId="165" fontId="85" fillId="2" borderId="17" xfId="1" applyNumberFormat="1" applyFont="1" applyFill="1" applyBorder="1" applyAlignment="1" applyProtection="1">
      <alignment horizontal="right" vertical="top" wrapText="1"/>
    </xf>
    <xf numFmtId="0" fontId="76" fillId="0" borderId="1" xfId="0" applyFont="1" applyFill="1" applyBorder="1" applyAlignment="1">
      <alignment vertical="top" wrapText="1"/>
    </xf>
    <xf numFmtId="0" fontId="76" fillId="0" borderId="1" xfId="0" applyFont="1" applyFill="1" applyBorder="1" applyAlignment="1">
      <alignment horizontal="left" vertical="top" wrapText="1"/>
    </xf>
    <xf numFmtId="0" fontId="76" fillId="0" borderId="12" xfId="0" applyFont="1" applyFill="1" applyBorder="1" applyAlignment="1">
      <alignment vertical="top" wrapText="1"/>
    </xf>
    <xf numFmtId="43" fontId="14" fillId="2" borderId="2" xfId="1"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40" fillId="2" borderId="1" xfId="0" applyFont="1" applyFill="1" applyBorder="1" applyAlignment="1" applyProtection="1">
      <alignment vertical="top" wrapText="1"/>
    </xf>
    <xf numFmtId="0" fontId="40" fillId="2" borderId="1" xfId="0" applyFont="1" applyFill="1" applyBorder="1" applyAlignment="1" applyProtection="1">
      <alignment vertical="center" wrapText="1"/>
    </xf>
    <xf numFmtId="0" fontId="82" fillId="2" borderId="1" xfId="0" applyFont="1" applyFill="1" applyBorder="1" applyAlignment="1">
      <alignment horizontal="center" vertical="center"/>
    </xf>
    <xf numFmtId="0" fontId="42" fillId="2" borderId="1" xfId="0" applyFont="1" applyFill="1" applyBorder="1" applyAlignment="1" applyProtection="1">
      <alignment horizontal="center" vertical="center" wrapText="1"/>
    </xf>
    <xf numFmtId="0" fontId="40" fillId="2" borderId="1" xfId="0" applyFont="1" applyFill="1" applyBorder="1" applyAlignment="1" applyProtection="1">
      <alignment horizontal="left" vertical="center" wrapText="1"/>
    </xf>
    <xf numFmtId="0" fontId="40" fillId="2" borderId="1" xfId="0" applyFont="1" applyFill="1" applyBorder="1" applyAlignment="1" applyProtection="1">
      <alignment horizontal="left" vertical="top" wrapText="1"/>
    </xf>
    <xf numFmtId="0" fontId="41" fillId="3" borderId="1" xfId="0" applyFont="1" applyFill="1" applyBorder="1" applyAlignment="1" applyProtection="1">
      <alignment vertical="center" wrapText="1"/>
    </xf>
    <xf numFmtId="0" fontId="44" fillId="3" borderId="1" xfId="0" applyFont="1" applyFill="1" applyBorder="1" applyAlignment="1" applyProtection="1">
      <alignment horizontal="left" vertical="center" wrapText="1"/>
    </xf>
    <xf numFmtId="0" fontId="1" fillId="2" borderId="30" xfId="0" applyFont="1" applyFill="1" applyBorder="1" applyAlignment="1" applyProtection="1">
      <alignment vertical="center" wrapText="1"/>
    </xf>
    <xf numFmtId="0" fontId="1" fillId="2" borderId="26" xfId="0" applyFont="1" applyFill="1" applyBorder="1" applyAlignment="1" applyProtection="1">
      <alignment vertical="center" wrapText="1"/>
    </xf>
    <xf numFmtId="0" fontId="1" fillId="2" borderId="23" xfId="0" applyFont="1" applyFill="1" applyBorder="1" applyAlignment="1" applyProtection="1">
      <alignment vertical="center" wrapText="1"/>
    </xf>
    <xf numFmtId="0" fontId="2" fillId="2" borderId="25" xfId="0" applyFont="1" applyFill="1" applyBorder="1" applyAlignment="1" applyProtection="1">
      <alignment horizontal="center" vertical="center" wrapText="1"/>
    </xf>
    <xf numFmtId="0" fontId="70" fillId="4" borderId="3" xfId="0" applyFont="1" applyFill="1" applyBorder="1" applyAlignment="1">
      <alignment horizontal="center" vertical="center" wrapText="1"/>
    </xf>
    <xf numFmtId="0" fontId="62" fillId="4" borderId="3" xfId="0" applyFont="1" applyFill="1" applyBorder="1" applyAlignment="1">
      <alignment horizontal="center" vertical="center" wrapText="1"/>
    </xf>
    <xf numFmtId="0" fontId="62" fillId="4" borderId="4" xfId="0" applyFont="1" applyFill="1" applyBorder="1" applyAlignment="1">
      <alignment horizontal="center" vertical="center" wrapText="1"/>
    </xf>
    <xf numFmtId="0" fontId="1" fillId="3" borderId="9"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8" xfId="0" applyFont="1" applyFill="1" applyBorder="1" applyAlignment="1" applyProtection="1">
      <alignment horizontal="left" vertical="center" wrapText="1"/>
    </xf>
    <xf numFmtId="0" fontId="1" fillId="3" borderId="0"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0" xfId="0" applyFont="1" applyFill="1" applyBorder="1" applyAlignment="1" applyProtection="1">
      <alignment horizontal="left" vertical="top" wrapText="1"/>
    </xf>
    <xf numFmtId="0" fontId="1" fillId="3" borderId="11" xfId="0" applyFont="1" applyFill="1" applyBorder="1" applyAlignment="1" applyProtection="1">
      <alignment horizontal="left" vertical="center" wrapText="1"/>
    </xf>
    <xf numFmtId="0" fontId="1" fillId="3" borderId="10" xfId="0" applyFont="1" applyFill="1" applyBorder="1" applyAlignment="1" applyProtection="1">
      <alignment vertical="top" wrapText="1"/>
    </xf>
    <xf numFmtId="0" fontId="1" fillId="3" borderId="12"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0" xfId="0" applyFont="1" applyFill="1" applyBorder="1" applyProtection="1"/>
    <xf numFmtId="0" fontId="1" fillId="3" borderId="5" xfId="0" applyFont="1" applyFill="1" applyBorder="1" applyProtection="1"/>
    <xf numFmtId="0" fontId="1" fillId="3" borderId="6" xfId="0" applyFont="1" applyFill="1" applyBorder="1" applyAlignment="1" applyProtection="1">
      <alignment horizontal="left" vertical="center"/>
    </xf>
    <xf numFmtId="0" fontId="1" fillId="3" borderId="6" xfId="0" applyFont="1" applyFill="1" applyBorder="1" applyProtection="1"/>
    <xf numFmtId="0" fontId="1" fillId="3" borderId="7" xfId="0" applyFont="1" applyFill="1" applyBorder="1" applyProtection="1"/>
    <xf numFmtId="0" fontId="1" fillId="3" borderId="8" xfId="0" applyFont="1" applyFill="1" applyBorder="1" applyProtection="1"/>
    <xf numFmtId="0" fontId="1" fillId="3" borderId="8" xfId="0" applyFont="1" applyFill="1" applyBorder="1" applyAlignment="1" applyProtection="1">
      <alignment horizontal="left" vertical="center"/>
    </xf>
    <xf numFmtId="0" fontId="1" fillId="3" borderId="9" xfId="0" applyFont="1" applyFill="1" applyBorder="1" applyAlignment="1" applyProtection="1">
      <alignment horizontal="left" vertical="center"/>
    </xf>
    <xf numFmtId="0" fontId="1" fillId="3" borderId="11" xfId="0" applyFont="1" applyFill="1" applyBorder="1" applyAlignment="1" applyProtection="1">
      <alignment vertical="center"/>
    </xf>
    <xf numFmtId="0" fontId="1" fillId="0" borderId="30" xfId="0" applyFont="1" applyFill="1" applyBorder="1" applyAlignment="1" applyProtection="1">
      <alignment vertical="center"/>
    </xf>
    <xf numFmtId="0" fontId="1" fillId="3" borderId="12" xfId="0" applyFont="1" applyFill="1" applyBorder="1" applyAlignment="1" applyProtection="1">
      <alignment vertical="center"/>
    </xf>
    <xf numFmtId="0" fontId="0" fillId="0" borderId="0" xfId="0" applyAlignment="1">
      <alignment horizontal="left" vertical="top" wrapText="1"/>
    </xf>
    <xf numFmtId="0" fontId="2" fillId="3" borderId="8" xfId="0" applyFont="1" applyFill="1" applyBorder="1" applyAlignment="1" applyProtection="1">
      <alignment horizontal="right" wrapText="1"/>
    </xf>
    <xf numFmtId="0" fontId="2" fillId="3" borderId="9"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8" xfId="0" applyFont="1" applyFill="1" applyBorder="1" applyAlignment="1" applyProtection="1">
      <alignment horizontal="right" vertical="top" wrapText="1"/>
    </xf>
    <xf numFmtId="0" fontId="2" fillId="3" borderId="9" xfId="0" applyFont="1" applyFill="1" applyBorder="1" applyAlignment="1" applyProtection="1">
      <alignment horizontal="right" vertical="top" wrapText="1"/>
    </xf>
    <xf numFmtId="15" fontId="1" fillId="2" borderId="2" xfId="0" applyNumberFormat="1" applyFont="1" applyFill="1" applyBorder="1" applyAlignment="1" applyProtection="1">
      <alignment horizontal="left"/>
    </xf>
    <xf numFmtId="0" fontId="1" fillId="2" borderId="31" xfId="0" applyFont="1" applyFill="1" applyBorder="1" applyAlignment="1" applyProtection="1">
      <alignment horizontal="left"/>
    </xf>
    <xf numFmtId="165" fontId="1" fillId="2" borderId="2" xfId="1" applyNumberFormat="1" applyFont="1" applyFill="1" applyBorder="1" applyAlignment="1" applyProtection="1">
      <alignment horizontal="center" vertical="center" wrapText="1"/>
    </xf>
    <xf numFmtId="165" fontId="1" fillId="2" borderId="31" xfId="1" applyNumberFormat="1" applyFont="1" applyFill="1" applyBorder="1" applyAlignment="1" applyProtection="1">
      <alignment horizontal="center" vertical="center" wrapText="1"/>
    </xf>
    <xf numFmtId="43" fontId="14" fillId="2" borderId="2" xfId="1" applyFont="1" applyFill="1" applyBorder="1" applyAlignment="1" applyProtection="1">
      <alignment horizontal="left" vertical="top" wrapText="1"/>
    </xf>
    <xf numFmtId="43" fontId="14" fillId="2" borderId="13" xfId="1" applyFont="1" applyFill="1" applyBorder="1" applyAlignment="1" applyProtection="1">
      <alignment horizontal="left" vertical="top" wrapText="1"/>
    </xf>
    <xf numFmtId="165" fontId="1" fillId="2" borderId="14" xfId="1" applyNumberFormat="1" applyFont="1" applyFill="1" applyBorder="1" applyAlignment="1" applyProtection="1">
      <alignment horizontal="center" vertical="center" wrapText="1"/>
    </xf>
    <xf numFmtId="165" fontId="1" fillId="2" borderId="13" xfId="1" applyNumberFormat="1" applyFont="1" applyFill="1" applyBorder="1" applyAlignment="1" applyProtection="1">
      <alignment horizontal="center" vertical="center" wrapText="1"/>
    </xf>
    <xf numFmtId="49" fontId="1" fillId="2" borderId="1" xfId="1" applyNumberFormat="1" applyFont="1" applyFill="1" applyBorder="1" applyAlignment="1" applyProtection="1">
      <alignment horizontal="left" vertical="top" wrapText="1"/>
    </xf>
    <xf numFmtId="0" fontId="13" fillId="2" borderId="44" xfId="0" applyFont="1" applyFill="1" applyBorder="1" applyAlignment="1" applyProtection="1">
      <alignment horizontal="center"/>
    </xf>
    <xf numFmtId="0" fontId="13" fillId="2" borderId="4" xfId="0" applyFont="1" applyFill="1" applyBorder="1" applyAlignment="1" applyProtection="1">
      <alignment horizontal="center"/>
    </xf>
    <xf numFmtId="0" fontId="13" fillId="2" borderId="3" xfId="0" applyFont="1" applyFill="1" applyBorder="1" applyAlignment="1" applyProtection="1">
      <alignment horizontal="center"/>
    </xf>
    <xf numFmtId="0" fontId="10" fillId="3" borderId="0" xfId="0" applyFont="1" applyFill="1" applyBorder="1" applyAlignment="1" applyProtection="1">
      <alignment horizontal="center"/>
    </xf>
    <xf numFmtId="0" fontId="10" fillId="3" borderId="8"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4" fillId="3" borderId="0" xfId="0" applyFont="1" applyFill="1" applyBorder="1" applyAlignment="1" applyProtection="1">
      <alignment horizontal="left" vertical="top" wrapText="1"/>
    </xf>
    <xf numFmtId="3" fontId="2" fillId="2" borderId="44" xfId="0" applyNumberFormat="1" applyFont="1" applyFill="1" applyBorder="1" applyAlignment="1" applyProtection="1">
      <alignment horizontal="center" vertical="center" wrapText="1"/>
      <protection locked="0"/>
    </xf>
    <xf numFmtId="3" fontId="2" fillId="2" borderId="3" xfId="0" applyNumberFormat="1" applyFont="1" applyFill="1" applyBorder="1" applyAlignment="1" applyProtection="1">
      <alignment horizontal="center" vertical="center" wrapText="1"/>
      <protection locked="0"/>
    </xf>
    <xf numFmtId="0" fontId="14" fillId="2" borderId="6"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43" fontId="1" fillId="2" borderId="2" xfId="1" applyFont="1" applyFill="1" applyBorder="1" applyAlignment="1" applyProtection="1">
      <alignment horizontal="center" vertical="center" wrapText="1"/>
    </xf>
    <xf numFmtId="43" fontId="1" fillId="2" borderId="31" xfId="1" applyFont="1" applyFill="1" applyBorder="1" applyAlignment="1" applyProtection="1">
      <alignment horizontal="center" vertical="center" wrapText="1"/>
    </xf>
    <xf numFmtId="43" fontId="14" fillId="2" borderId="2" xfId="1" applyFont="1" applyFill="1" applyBorder="1" applyAlignment="1" applyProtection="1">
      <alignment horizontal="center" vertical="center" wrapText="1"/>
    </xf>
    <xf numFmtId="43" fontId="14" fillId="2" borderId="13" xfId="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 fillId="2" borderId="44"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4"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3" fontId="1" fillId="2" borderId="44" xfId="0" applyNumberFormat="1" applyFont="1" applyFill="1" applyBorder="1" applyAlignment="1" applyProtection="1">
      <alignment horizontal="left" vertical="top" wrapText="1"/>
      <protection locked="0"/>
    </xf>
    <xf numFmtId="3" fontId="1" fillId="2" borderId="3" xfId="0" applyNumberFormat="1" applyFont="1" applyFill="1" applyBorder="1" applyAlignment="1" applyProtection="1">
      <alignment horizontal="left" vertical="top" wrapText="1"/>
      <protection locked="0"/>
    </xf>
    <xf numFmtId="0" fontId="11" fillId="3" borderId="0" xfId="0" applyFont="1" applyFill="1" applyBorder="1" applyAlignment="1" applyProtection="1">
      <alignment vertical="top" wrapText="1"/>
    </xf>
    <xf numFmtId="0" fontId="14" fillId="3" borderId="8"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32"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36" fillId="0" borderId="0" xfId="0" applyFont="1" applyFill="1" applyBorder="1" applyAlignment="1" applyProtection="1">
      <alignment horizontal="center" vertical="top" wrapText="1"/>
    </xf>
    <xf numFmtId="3" fontId="32" fillId="0" borderId="0" xfId="0" applyNumberFormat="1" applyFont="1" applyFill="1" applyBorder="1" applyAlignment="1" applyProtection="1">
      <alignment vertical="top" wrapText="1"/>
      <protection locked="0"/>
    </xf>
    <xf numFmtId="0" fontId="27" fillId="2" borderId="44" xfId="0" applyFont="1" applyFill="1" applyBorder="1" applyAlignment="1" applyProtection="1">
      <alignment horizontal="left" vertical="top" wrapText="1"/>
    </xf>
    <xf numFmtId="0" fontId="27" fillId="2" borderId="4" xfId="0" applyFont="1" applyFill="1" applyBorder="1" applyAlignment="1" applyProtection="1">
      <alignment horizontal="left" vertical="top" wrapText="1"/>
    </xf>
    <xf numFmtId="0" fontId="27" fillId="2" borderId="3" xfId="0" applyFont="1" applyFill="1" applyBorder="1" applyAlignment="1" applyProtection="1">
      <alignment horizontal="left" vertical="top" wrapText="1"/>
    </xf>
    <xf numFmtId="0" fontId="37" fillId="3" borderId="0" xfId="0" applyFont="1" applyFill="1" applyBorder="1" applyAlignment="1" applyProtection="1">
      <alignment horizontal="left" vertical="top" wrapText="1"/>
    </xf>
    <xf numFmtId="0" fontId="27" fillId="3" borderId="0" xfId="0" applyFont="1" applyFill="1" applyBorder="1" applyAlignment="1" applyProtection="1">
      <alignment horizontal="left" vertical="top" wrapText="1"/>
    </xf>
    <xf numFmtId="0" fontId="22" fillId="2" borderId="43" xfId="0" applyFont="1" applyFill="1" applyBorder="1" applyAlignment="1" applyProtection="1">
      <alignment horizontal="center" vertical="top" wrapText="1"/>
    </xf>
    <xf numFmtId="0" fontId="22" fillId="2" borderId="17" xfId="0" applyFont="1" applyFill="1" applyBorder="1" applyAlignment="1" applyProtection="1">
      <alignment horizontal="center" vertical="top" wrapText="1"/>
    </xf>
    <xf numFmtId="0" fontId="79" fillId="2" borderId="46" xfId="0" applyFont="1" applyFill="1" applyBorder="1" applyAlignment="1" applyProtection="1">
      <alignment horizontal="left" vertical="top" wrapText="1"/>
    </xf>
    <xf numFmtId="0" fontId="79" fillId="2" borderId="41" xfId="0" applyFont="1" applyFill="1" applyBorder="1" applyAlignment="1" applyProtection="1">
      <alignment horizontal="left" vertical="top" wrapText="1"/>
    </xf>
    <xf numFmtId="0" fontId="88" fillId="2" borderId="45" xfId="0" applyFont="1" applyFill="1" applyBorder="1" applyAlignment="1" applyProtection="1">
      <alignment horizontal="left" vertical="top" wrapText="1"/>
    </xf>
    <xf numFmtId="0" fontId="79" fillId="2" borderId="40" xfId="0" applyFont="1" applyFill="1" applyBorder="1" applyAlignment="1" applyProtection="1">
      <alignment horizontal="left" vertical="top" wrapText="1"/>
    </xf>
    <xf numFmtId="0" fontId="79" fillId="2" borderId="46" xfId="0" applyFont="1" applyFill="1" applyBorder="1" applyAlignment="1" applyProtection="1">
      <alignment horizontal="justify" vertical="top" wrapText="1"/>
    </xf>
    <xf numFmtId="0" fontId="79" fillId="2" borderId="41" xfId="0" applyFont="1" applyFill="1" applyBorder="1" applyAlignment="1" applyProtection="1">
      <alignment horizontal="justify" vertical="top" wrapText="1"/>
    </xf>
    <xf numFmtId="0" fontId="14" fillId="3" borderId="0"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5" fillId="2" borderId="43"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27" fillId="2" borderId="45" xfId="0" applyFont="1" applyFill="1" applyBorder="1" applyAlignment="1" applyProtection="1">
      <alignment horizontal="left" vertical="top" wrapText="1"/>
    </xf>
    <xf numFmtId="0" fontId="27" fillId="2" borderId="40" xfId="0" applyFont="1" applyFill="1" applyBorder="1" applyAlignment="1" applyProtection="1">
      <alignment horizontal="left" vertical="top" wrapText="1"/>
    </xf>
    <xf numFmtId="0" fontId="27" fillId="2" borderId="45" xfId="0" applyFont="1" applyFill="1" applyBorder="1" applyAlignment="1" applyProtection="1">
      <alignment horizontal="justify" vertical="top" wrapText="1"/>
    </xf>
    <xf numFmtId="0" fontId="27" fillId="2" borderId="40" xfId="0" applyFont="1" applyFill="1" applyBorder="1" applyAlignment="1" applyProtection="1">
      <alignment horizontal="justify" vertical="top" wrapText="1"/>
    </xf>
    <xf numFmtId="0" fontId="86" fillId="3" borderId="0" xfId="0" applyFont="1" applyFill="1" applyAlignment="1">
      <alignment horizontal="left" wrapText="1"/>
    </xf>
    <xf numFmtId="0" fontId="86" fillId="3" borderId="0" xfId="0" applyFont="1" applyFill="1" applyAlignment="1">
      <alignment horizontal="left"/>
    </xf>
    <xf numFmtId="0" fontId="87" fillId="3" borderId="0" xfId="0" applyFont="1" applyFill="1" applyAlignment="1">
      <alignment horizontal="left"/>
    </xf>
    <xf numFmtId="0" fontId="79" fillId="2" borderId="45" xfId="0" applyFont="1" applyFill="1" applyBorder="1" applyAlignment="1" applyProtection="1">
      <alignment horizontal="left" vertical="top" wrapText="1"/>
    </xf>
    <xf numFmtId="0" fontId="82" fillId="2" borderId="1" xfId="0" applyFont="1" applyFill="1" applyBorder="1" applyAlignment="1">
      <alignment horizontal="center" vertical="center"/>
    </xf>
    <xf numFmtId="0" fontId="40" fillId="2" borderId="1" xfId="0" applyFont="1" applyFill="1" applyBorder="1" applyAlignment="1" applyProtection="1">
      <alignment vertical="top" wrapText="1"/>
    </xf>
    <xf numFmtId="0" fontId="40" fillId="2" borderId="1" xfId="0" applyFont="1" applyFill="1" applyBorder="1" applyAlignment="1" applyProtection="1">
      <alignment vertical="center" wrapText="1"/>
    </xf>
    <xf numFmtId="0" fontId="42" fillId="2" borderId="1" xfId="0" applyFont="1" applyFill="1" applyBorder="1" applyAlignment="1" applyProtection="1">
      <alignment horizontal="center" vertical="center" wrapText="1"/>
    </xf>
    <xf numFmtId="0" fontId="40" fillId="2" borderId="1" xfId="0" applyFont="1" applyFill="1" applyBorder="1" applyAlignment="1" applyProtection="1">
      <alignment horizontal="left" vertical="center" wrapText="1"/>
    </xf>
    <xf numFmtId="0" fontId="44" fillId="3" borderId="2" xfId="0" applyFont="1" applyFill="1" applyBorder="1" applyAlignment="1" applyProtection="1">
      <alignment horizontal="center" vertical="center" wrapText="1"/>
    </xf>
    <xf numFmtId="0" fontId="44" fillId="3" borderId="14" xfId="0" applyFont="1" applyFill="1" applyBorder="1" applyAlignment="1" applyProtection="1">
      <alignment horizontal="center" vertical="center" wrapText="1"/>
    </xf>
    <xf numFmtId="0" fontId="44" fillId="3" borderId="13" xfId="0" applyFont="1" applyFill="1" applyBorder="1" applyAlignment="1" applyProtection="1">
      <alignment horizontal="center" vertical="center" wrapText="1"/>
    </xf>
    <xf numFmtId="0" fontId="82" fillId="2" borderId="2" xfId="0" applyFont="1" applyFill="1" applyBorder="1" applyAlignment="1">
      <alignment horizontal="center" vertical="center"/>
    </xf>
    <xf numFmtId="0" fontId="82" fillId="2" borderId="14" xfId="0" applyFont="1" applyFill="1" applyBorder="1" applyAlignment="1">
      <alignment horizontal="center" vertical="center"/>
    </xf>
    <xf numFmtId="0" fontId="82" fillId="2" borderId="13" xfId="0" applyFont="1" applyFill="1" applyBorder="1" applyAlignment="1">
      <alignment horizontal="center" vertical="center"/>
    </xf>
    <xf numFmtId="0" fontId="40" fillId="2" borderId="1" xfId="0" applyFont="1" applyFill="1" applyBorder="1" applyAlignment="1" applyProtection="1">
      <alignment horizontal="left" vertical="top" wrapText="1"/>
    </xf>
    <xf numFmtId="0" fontId="40" fillId="2" borderId="1" xfId="0"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xf>
    <xf numFmtId="0" fontId="40" fillId="2" borderId="44" xfId="0" applyFont="1" applyFill="1" applyBorder="1" applyAlignment="1" applyProtection="1">
      <alignment horizontal="left" vertical="center" wrapText="1"/>
    </xf>
    <xf numFmtId="0" fontId="40" fillId="2" borderId="3" xfId="0" applyFont="1" applyFill="1" applyBorder="1" applyAlignment="1" applyProtection="1">
      <alignment horizontal="left" vertical="center" wrapText="1"/>
    </xf>
    <xf numFmtId="0" fontId="40" fillId="2" borderId="1" xfId="0" applyFont="1" applyFill="1" applyBorder="1" applyAlignment="1" applyProtection="1">
      <alignment horizontal="left" vertical="center"/>
    </xf>
    <xf numFmtId="0" fontId="58" fillId="2" borderId="1" xfId="2" applyFill="1" applyBorder="1" applyAlignment="1" applyProtection="1">
      <alignment horizontal="left"/>
      <protection locked="0"/>
    </xf>
    <xf numFmtId="0" fontId="40" fillId="2" borderId="1" xfId="0" applyFont="1" applyFill="1" applyBorder="1" applyAlignment="1" applyProtection="1">
      <alignment horizontal="left"/>
      <protection locked="0"/>
    </xf>
    <xf numFmtId="0" fontId="42" fillId="2" borderId="1" xfId="0" applyFont="1" applyFill="1" applyBorder="1" applyAlignment="1" applyProtection="1">
      <alignment horizontal="left" vertical="center" wrapText="1"/>
    </xf>
    <xf numFmtId="0" fontId="42" fillId="2" borderId="1" xfId="0" applyFont="1" applyFill="1" applyBorder="1" applyAlignment="1" applyProtection="1">
      <alignment horizontal="left" vertical="top" wrapText="1"/>
    </xf>
    <xf numFmtId="0" fontId="41" fillId="3" borderId="1" xfId="0" applyFont="1" applyFill="1" applyBorder="1" applyAlignment="1" applyProtection="1">
      <alignment vertical="center" wrapText="1"/>
    </xf>
    <xf numFmtId="0" fontId="89" fillId="2" borderId="1" xfId="2" applyFont="1" applyFill="1" applyBorder="1" applyAlignment="1" applyProtection="1">
      <alignment horizontal="left"/>
      <protection locked="0"/>
    </xf>
    <xf numFmtId="0" fontId="42" fillId="0" borderId="1" xfId="0" applyFont="1" applyFill="1" applyBorder="1" applyAlignment="1" applyProtection="1">
      <alignment horizontal="left" vertical="top" wrapText="1"/>
    </xf>
    <xf numFmtId="0" fontId="80" fillId="0" borderId="2" xfId="0" applyFont="1" applyBorder="1" applyAlignment="1">
      <alignment horizontal="left" vertical="top" wrapText="1"/>
    </xf>
    <xf numFmtId="0" fontId="80" fillId="0" borderId="14" xfId="0" applyFont="1" applyBorder="1" applyAlignment="1">
      <alignment horizontal="left" vertical="top" wrapText="1"/>
    </xf>
    <xf numFmtId="0" fontId="80" fillId="0" borderId="13" xfId="0" applyFont="1" applyBorder="1" applyAlignment="1">
      <alignment horizontal="left" vertical="top" wrapText="1"/>
    </xf>
    <xf numFmtId="0" fontId="40" fillId="2" borderId="1" xfId="0" applyFont="1" applyFill="1" applyBorder="1" applyAlignment="1" applyProtection="1">
      <alignment horizontal="center"/>
      <protection locked="0"/>
    </xf>
    <xf numFmtId="0" fontId="42" fillId="2" borderId="2"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3" fillId="2" borderId="44" xfId="0" applyFont="1" applyFill="1" applyBorder="1" applyAlignment="1" applyProtection="1">
      <alignment horizontal="center"/>
    </xf>
    <xf numFmtId="0" fontId="43" fillId="2" borderId="4" xfId="0" applyFont="1" applyFill="1" applyBorder="1" applyAlignment="1" applyProtection="1">
      <alignment horizontal="center"/>
    </xf>
    <xf numFmtId="0" fontId="43" fillId="2" borderId="3" xfId="0" applyFont="1" applyFill="1" applyBorder="1" applyAlignment="1" applyProtection="1">
      <alignment horizontal="center"/>
    </xf>
    <xf numFmtId="0" fontId="44" fillId="3" borderId="6" xfId="0" applyFont="1" applyFill="1" applyBorder="1" applyAlignment="1" applyProtection="1">
      <alignment horizontal="center" wrapText="1"/>
    </xf>
    <xf numFmtId="0" fontId="44" fillId="3" borderId="1" xfId="0" applyFont="1" applyFill="1" applyBorder="1" applyAlignment="1" applyProtection="1">
      <alignment horizontal="left" vertical="center" wrapText="1"/>
    </xf>
    <xf numFmtId="0" fontId="41" fillId="3" borderId="0" xfId="0" applyFont="1" applyFill="1" applyBorder="1" applyAlignment="1" applyProtection="1">
      <alignment horizontal="center" vertical="center" wrapText="1"/>
    </xf>
    <xf numFmtId="0" fontId="41" fillId="3" borderId="0" xfId="0" applyFont="1" applyFill="1" applyBorder="1" applyAlignment="1" applyProtection="1">
      <alignment vertical="center" wrapText="1"/>
    </xf>
    <xf numFmtId="0" fontId="45" fillId="3" borderId="1" xfId="0" applyFont="1" applyFill="1" applyBorder="1" applyAlignment="1" applyProtection="1">
      <alignment horizontal="left"/>
    </xf>
    <xf numFmtId="0" fontId="42" fillId="2" borderId="1" xfId="0" applyFont="1" applyFill="1" applyBorder="1" applyAlignment="1" applyProtection="1">
      <alignment vertical="center" wrapText="1"/>
    </xf>
    <xf numFmtId="0" fontId="40" fillId="2" borderId="44" xfId="0" applyFont="1" applyFill="1" applyBorder="1" applyAlignment="1" applyProtection="1">
      <alignment vertical="center" wrapText="1"/>
    </xf>
    <xf numFmtId="0" fontId="40" fillId="2" borderId="3" xfId="0" applyFont="1" applyFill="1" applyBorder="1" applyAlignment="1" applyProtection="1">
      <alignment vertical="center" wrapText="1"/>
    </xf>
    <xf numFmtId="0" fontId="40" fillId="2" borderId="44" xfId="0" applyFont="1" applyFill="1" applyBorder="1" applyAlignment="1" applyProtection="1">
      <alignment horizontal="center" vertical="center" wrapText="1"/>
    </xf>
    <xf numFmtId="0" fontId="40" fillId="2" borderId="3" xfId="0" applyFont="1" applyFill="1" applyBorder="1" applyAlignment="1" applyProtection="1">
      <alignment horizontal="center" vertical="center" wrapText="1"/>
    </xf>
    <xf numFmtId="0" fontId="1" fillId="2" borderId="30" xfId="0" applyFont="1" applyFill="1" applyBorder="1" applyAlignment="1" applyProtection="1">
      <alignment vertical="center" wrapText="1"/>
    </xf>
    <xf numFmtId="0" fontId="0" fillId="0" borderId="30" xfId="0" applyBorder="1" applyAlignment="1">
      <alignment vertical="center"/>
    </xf>
    <xf numFmtId="0" fontId="1" fillId="2" borderId="47" xfId="0" applyFont="1" applyFill="1" applyBorder="1" applyAlignment="1" applyProtection="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1" fillId="2" borderId="26" xfId="0" applyFont="1" applyFill="1" applyBorder="1" applyAlignment="1" applyProtection="1">
      <alignment vertical="center" wrapText="1"/>
    </xf>
    <xf numFmtId="0" fontId="1" fillId="2" borderId="23" xfId="0" applyFont="1" applyFill="1" applyBorder="1" applyAlignment="1" applyProtection="1">
      <alignment vertical="center" wrapText="1"/>
    </xf>
    <xf numFmtId="0" fontId="1" fillId="2" borderId="36" xfId="0" applyFont="1" applyFill="1" applyBorder="1" applyAlignment="1" applyProtection="1">
      <alignment vertical="center" wrapText="1"/>
    </xf>
    <xf numFmtId="0" fontId="1" fillId="2" borderId="37" xfId="0" applyFont="1" applyFill="1" applyBorder="1" applyAlignment="1" applyProtection="1">
      <alignment vertical="center" wrapText="1"/>
    </xf>
    <xf numFmtId="0" fontId="0" fillId="0" borderId="4" xfId="0" applyBorder="1" applyAlignment="1"/>
    <xf numFmtId="0" fontId="0" fillId="0" borderId="3" xfId="0" applyBorder="1" applyAlignment="1"/>
    <xf numFmtId="0" fontId="90" fillId="3" borderId="6" xfId="0" applyFont="1" applyFill="1" applyBorder="1" applyAlignment="1">
      <alignment horizontal="center"/>
    </xf>
    <xf numFmtId="0" fontId="11" fillId="3" borderId="0" xfId="0" applyFont="1" applyFill="1" applyBorder="1" applyAlignment="1" applyProtection="1">
      <alignment horizontal="center" wrapText="1"/>
    </xf>
    <xf numFmtId="0" fontId="2" fillId="2" borderId="25" xfId="0" applyFont="1" applyFill="1" applyBorder="1" applyAlignment="1" applyProtection="1">
      <alignment horizontal="center" vertical="center" wrapText="1"/>
    </xf>
    <xf numFmtId="0" fontId="1" fillId="2" borderId="47" xfId="0" applyFont="1" applyFill="1" applyBorder="1" applyAlignment="1" applyProtection="1">
      <alignment vertical="top" wrapText="1" shrinkToFit="1"/>
    </xf>
    <xf numFmtId="0" fontId="0" fillId="0" borderId="48" xfId="0" applyBorder="1" applyAlignment="1">
      <alignment vertical="top" wrapText="1" shrinkToFit="1"/>
    </xf>
    <xf numFmtId="0" fontId="4" fillId="3" borderId="0" xfId="0" applyFont="1" applyFill="1" applyBorder="1" applyAlignment="1" applyProtection="1">
      <alignment horizontal="center" vertical="center" wrapText="1"/>
    </xf>
    <xf numFmtId="0" fontId="91" fillId="4" borderId="1" xfId="0" applyFont="1" applyFill="1" applyBorder="1" applyAlignment="1">
      <alignment horizontal="center"/>
    </xf>
    <xf numFmtId="0" fontId="64" fillId="0" borderId="44" xfId="0" applyFont="1" applyFill="1" applyBorder="1" applyAlignment="1">
      <alignment horizontal="center"/>
    </xf>
    <xf numFmtId="0" fontId="64" fillId="0" borderId="51" xfId="0" applyFont="1" applyFill="1" applyBorder="1" applyAlignment="1">
      <alignment horizontal="center"/>
    </xf>
    <xf numFmtId="0" fontId="67" fillId="3" borderId="10" xfId="0" applyFont="1" applyFill="1" applyBorder="1" applyAlignment="1"/>
    <xf numFmtId="0" fontId="61" fillId="2" borderId="5" xfId="0" applyFont="1" applyFill="1" applyBorder="1" applyAlignment="1">
      <alignment horizontal="center" vertical="top" wrapText="1"/>
    </xf>
    <xf numFmtId="0" fontId="61" fillId="2" borderId="6" xfId="0" applyFont="1" applyFill="1" applyBorder="1" applyAlignment="1">
      <alignment horizontal="center" vertical="top" wrapText="1"/>
    </xf>
    <xf numFmtId="0" fontId="61" fillId="2" borderId="7" xfId="0" applyFont="1" applyFill="1" applyBorder="1" applyAlignment="1">
      <alignment horizontal="center" vertical="top" wrapText="1"/>
    </xf>
    <xf numFmtId="0" fontId="70" fillId="4" borderId="44" xfId="0" applyFont="1" applyFill="1" applyBorder="1" applyAlignment="1">
      <alignment horizontal="center" vertical="center" wrapText="1"/>
    </xf>
    <xf numFmtId="0" fontId="70" fillId="4" borderId="3" xfId="0" applyFont="1" applyFill="1" applyBorder="1" applyAlignment="1">
      <alignment horizontal="center" vertical="center" wrapText="1"/>
    </xf>
    <xf numFmtId="0" fontId="94" fillId="4" borderId="44" xfId="0" applyFont="1" applyFill="1" applyBorder="1" applyAlignment="1">
      <alignment horizontal="center"/>
    </xf>
    <xf numFmtId="0" fontId="94" fillId="4" borderId="4" xfId="0" applyFont="1" applyFill="1" applyBorder="1" applyAlignment="1">
      <alignment horizontal="center"/>
    </xf>
    <xf numFmtId="0" fontId="94" fillId="4" borderId="3" xfId="0" applyFont="1" applyFill="1" applyBorder="1" applyAlignment="1">
      <alignment horizontal="center"/>
    </xf>
    <xf numFmtId="0" fontId="92" fillId="3" borderId="44" xfId="0" applyFont="1" applyFill="1" applyBorder="1" applyAlignment="1">
      <alignment horizontal="left" vertical="top" wrapText="1"/>
    </xf>
    <xf numFmtId="0" fontId="92" fillId="3" borderId="3" xfId="0" applyFont="1" applyFill="1" applyBorder="1" applyAlignment="1">
      <alignment horizontal="left" vertical="top" wrapText="1"/>
    </xf>
    <xf numFmtId="0" fontId="61" fillId="3" borderId="44" xfId="0" applyFont="1" applyFill="1" applyBorder="1" applyAlignment="1">
      <alignment horizontal="center" vertical="top" wrapText="1"/>
    </xf>
    <xf numFmtId="0" fontId="61" fillId="3" borderId="3" xfId="0" applyFont="1" applyFill="1" applyBorder="1" applyAlignment="1">
      <alignment horizontal="center" vertical="top" wrapText="1"/>
    </xf>
    <xf numFmtId="0" fontId="95" fillId="0" borderId="44" xfId="0" applyFont="1" applyBorder="1" applyAlignment="1">
      <alignment horizontal="left" vertical="center"/>
    </xf>
    <xf numFmtId="0" fontId="95" fillId="0" borderId="4" xfId="0" applyFont="1" applyBorder="1" applyAlignment="1">
      <alignment horizontal="left" vertical="center"/>
    </xf>
    <xf numFmtId="0" fontId="95" fillId="0" borderId="3" xfId="0" applyFont="1" applyBorder="1" applyAlignment="1">
      <alignment horizontal="left" vertical="center"/>
    </xf>
    <xf numFmtId="0" fontId="62" fillId="4" borderId="44" xfId="0" applyFont="1" applyFill="1" applyBorder="1" applyAlignment="1">
      <alignment horizontal="center" vertical="center" wrapText="1"/>
    </xf>
    <xf numFmtId="0" fontId="62" fillId="4" borderId="3" xfId="0" applyFont="1" applyFill="1" applyBorder="1" applyAlignment="1">
      <alignment horizontal="center" vertical="center" wrapText="1"/>
    </xf>
    <xf numFmtId="0" fontId="62" fillId="4" borderId="4" xfId="0" applyFont="1" applyFill="1" applyBorder="1" applyAlignment="1">
      <alignment horizontal="center" vertical="center" wrapText="1"/>
    </xf>
    <xf numFmtId="0" fontId="65" fillId="3" borderId="6" xfId="0" applyFont="1" applyFill="1" applyBorder="1" applyAlignment="1">
      <alignment horizontal="center" vertical="center"/>
    </xf>
    <xf numFmtId="0" fontId="61" fillId="3" borderId="5" xfId="0" applyFont="1" applyFill="1" applyBorder="1" applyAlignment="1">
      <alignment horizontal="center" vertical="top" wrapText="1"/>
    </xf>
    <xf numFmtId="0" fontId="61" fillId="3" borderId="6" xfId="0" applyFont="1" applyFill="1" applyBorder="1" applyAlignment="1">
      <alignment horizontal="center" vertical="top" wrapText="1"/>
    </xf>
    <xf numFmtId="0" fontId="61" fillId="3" borderId="7" xfId="0" applyFont="1" applyFill="1" applyBorder="1" applyAlignment="1">
      <alignment horizontal="center" vertical="top" wrapText="1"/>
    </xf>
    <xf numFmtId="0" fontId="61" fillId="3" borderId="11" xfId="0" applyFont="1" applyFill="1" applyBorder="1" applyAlignment="1">
      <alignment horizontal="center" vertical="top" wrapText="1"/>
    </xf>
    <xf numFmtId="0" fontId="61" fillId="3" borderId="10" xfId="0" applyFont="1" applyFill="1" applyBorder="1" applyAlignment="1">
      <alignment horizontal="center" vertical="top" wrapText="1"/>
    </xf>
    <xf numFmtId="0" fontId="61" fillId="3" borderId="12" xfId="0" applyFont="1" applyFill="1" applyBorder="1" applyAlignment="1">
      <alignment horizontal="center" vertical="top" wrapText="1"/>
    </xf>
    <xf numFmtId="0" fontId="58" fillId="3" borderId="11" xfId="2" applyFill="1" applyBorder="1" applyAlignment="1" applyProtection="1">
      <alignment horizontal="center" vertical="top" wrapText="1"/>
    </xf>
    <xf numFmtId="0" fontId="58" fillId="3" borderId="10" xfId="2" applyFill="1" applyBorder="1" applyAlignment="1" applyProtection="1">
      <alignment horizontal="center" vertical="top" wrapText="1"/>
    </xf>
    <xf numFmtId="0" fontId="58" fillId="3" borderId="12" xfId="2" applyFill="1" applyBorder="1" applyAlignment="1" applyProtection="1">
      <alignment horizontal="center" vertical="top" wrapText="1"/>
    </xf>
    <xf numFmtId="0" fontId="93" fillId="2" borderId="44" xfId="0" applyFont="1" applyFill="1" applyBorder="1" applyAlignment="1">
      <alignment horizontal="center" vertical="center"/>
    </xf>
    <xf numFmtId="0" fontId="93" fillId="2" borderId="4" xfId="0" applyFont="1" applyFill="1" applyBorder="1" applyAlignment="1">
      <alignment horizontal="center" vertical="center"/>
    </xf>
    <xf numFmtId="0" fontId="93" fillId="2" borderId="3" xfId="0" applyFont="1" applyFill="1" applyBorder="1" applyAlignment="1">
      <alignment horizontal="center" vertical="center"/>
    </xf>
    <xf numFmtId="0" fontId="16" fillId="3" borderId="6" xfId="0" applyFont="1" applyFill="1" applyBorder="1" applyAlignment="1" applyProtection="1">
      <alignment horizontal="left" vertical="top" wrapText="1"/>
    </xf>
    <xf numFmtId="0" fontId="0" fillId="0" borderId="10" xfId="0" applyBorder="1" applyAlignment="1">
      <alignment horizontal="left" vertical="top" wrapText="1"/>
    </xf>
    <xf numFmtId="0" fontId="16" fillId="3" borderId="6" xfId="0" applyFont="1" applyFill="1" applyBorder="1" applyAlignment="1" applyProtection="1">
      <alignment vertical="top" wrapText="1"/>
    </xf>
    <xf numFmtId="0" fontId="0" fillId="0" borderId="0" xfId="0" applyAlignme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381000</xdr:colOff>
      <xdr:row>4</xdr:row>
      <xdr:rowOff>76200</xdr:rowOff>
    </xdr:to>
    <xdr:pic>
      <xdr:nvPicPr>
        <xdr:cNvPr id="2701" name="logo-image" descr="Home">
          <a:hlinkClick xmlns:r="http://schemas.openxmlformats.org/officeDocument/2006/relationships" r:id="rId1" tooltip="Home"/>
          <a:extLst>
            <a:ext uri="{FF2B5EF4-FFF2-40B4-BE49-F238E27FC236}">
              <a16:creationId xmlns:a16="http://schemas.microsoft.com/office/drawing/2014/main" id="{00000000-0008-0000-0700-00008D0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39575" y="304800"/>
          <a:ext cx="1581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jadoo@govmu.org" TargetMode="External"/><Relationship Id="rId2" Type="http://schemas.openxmlformats.org/officeDocument/2006/relationships/hyperlink" Target="mailto:dirdoe@govmu.org" TargetMode="External"/><Relationship Id="rId1" Type="http://schemas.openxmlformats.org/officeDocument/2006/relationships/hyperlink" Target="mailto:simon.springett@undp.org" TargetMode="External"/><Relationship Id="rId5" Type="http://schemas.openxmlformats.org/officeDocument/2006/relationships/printerSettings" Target="../printerSettings/printerSettings1.bin"/><Relationship Id="rId4" Type="http://schemas.openxmlformats.org/officeDocument/2006/relationships/hyperlink" Target="mailto:mkhedah@govmu.org/mnkhedah@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fabrice.mugabo@undp.org" TargetMode="External"/><Relationship Id="rId1" Type="http://schemas.openxmlformats.org/officeDocument/2006/relationships/hyperlink" Target="mailto:mnkhedah@yahoo.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9"/>
  <sheetViews>
    <sheetView tabSelected="1" zoomScale="110" zoomScaleNormal="110" zoomScaleSheetLayoutView="90" zoomScalePageLayoutView="70" workbookViewId="0">
      <selection activeCell="D13" sqref="D13"/>
    </sheetView>
  </sheetViews>
  <sheetFormatPr defaultColWidth="102.28515625" defaultRowHeight="15" x14ac:dyDescent="0.25"/>
  <cols>
    <col min="1" max="1" width="2.5703125" style="1" customWidth="1"/>
    <col min="2" max="2" width="10.85546875" style="79" customWidth="1"/>
    <col min="3" max="3" width="14.85546875" style="79" customWidth="1"/>
    <col min="4" max="4" width="145.42578125" style="1" customWidth="1"/>
    <col min="5" max="5" width="13.4257812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80"/>
      <c r="C2" s="81"/>
      <c r="D2" s="42"/>
      <c r="E2" s="43"/>
    </row>
    <row r="3" spans="2:16" ht="19.5" thickBot="1" x14ac:dyDescent="0.35">
      <c r="B3" s="82"/>
      <c r="C3" s="83"/>
      <c r="D3" s="50" t="s">
        <v>0</v>
      </c>
      <c r="E3" s="45"/>
    </row>
    <row r="4" spans="2:16" ht="15.75" thickBot="1" x14ac:dyDescent="0.3">
      <c r="B4" s="82"/>
      <c r="C4" s="83"/>
      <c r="D4" s="44"/>
      <c r="E4" s="45"/>
    </row>
    <row r="5" spans="2:16" ht="15.75" thickBot="1" x14ac:dyDescent="0.3">
      <c r="B5" s="82"/>
      <c r="C5" s="84" t="s">
        <v>1</v>
      </c>
      <c r="D5" s="120" t="s">
        <v>2</v>
      </c>
      <c r="E5" s="119"/>
    </row>
    <row r="6" spans="2:16" s="100" customFormat="1" ht="15.75" thickBot="1" x14ac:dyDescent="0.3">
      <c r="B6" s="96"/>
      <c r="C6" s="97"/>
      <c r="D6" s="98"/>
      <c r="E6" s="99"/>
      <c r="G6" s="2"/>
      <c r="H6" s="2"/>
      <c r="I6" s="2"/>
      <c r="J6" s="2"/>
      <c r="K6" s="2"/>
      <c r="L6" s="2"/>
      <c r="M6" s="2"/>
      <c r="N6" s="2"/>
      <c r="O6" s="2"/>
      <c r="P6" s="2"/>
    </row>
    <row r="7" spans="2:16" s="100" customFormat="1" ht="30.75" customHeight="1" thickBot="1" x14ac:dyDescent="0.3">
      <c r="B7" s="96"/>
      <c r="C7" s="46" t="s">
        <v>3</v>
      </c>
      <c r="D7" s="101" t="s">
        <v>4</v>
      </c>
      <c r="E7" s="99"/>
      <c r="G7" s="2"/>
      <c r="H7" s="2"/>
      <c r="I7" s="2"/>
      <c r="J7" s="2"/>
      <c r="K7" s="2"/>
      <c r="L7" s="2"/>
      <c r="M7" s="2"/>
      <c r="N7" s="2"/>
      <c r="O7" s="2"/>
      <c r="P7" s="2"/>
    </row>
    <row r="8" spans="2:16" s="100" customFormat="1" hidden="1" x14ac:dyDescent="0.25">
      <c r="B8" s="82"/>
      <c r="C8" s="83"/>
      <c r="D8" s="44"/>
      <c r="E8" s="99"/>
      <c r="G8" s="2"/>
      <c r="H8" s="2"/>
      <c r="I8" s="2"/>
      <c r="J8" s="2"/>
      <c r="K8" s="2"/>
      <c r="L8" s="2"/>
      <c r="M8" s="2"/>
      <c r="N8" s="2"/>
      <c r="O8" s="2"/>
      <c r="P8" s="2"/>
    </row>
    <row r="9" spans="2:16" s="100" customFormat="1" hidden="1" x14ac:dyDescent="0.25">
      <c r="B9" s="82"/>
      <c r="C9" s="83"/>
      <c r="D9" s="44"/>
      <c r="E9" s="99"/>
      <c r="G9" s="2"/>
      <c r="H9" s="2"/>
      <c r="I9" s="2"/>
      <c r="J9" s="2"/>
      <c r="K9" s="2"/>
      <c r="L9" s="2"/>
      <c r="M9" s="2"/>
      <c r="N9" s="2"/>
      <c r="O9" s="2"/>
      <c r="P9" s="2"/>
    </row>
    <row r="10" spans="2:16" s="100" customFormat="1" hidden="1" x14ac:dyDescent="0.25">
      <c r="B10" s="82"/>
      <c r="C10" s="83"/>
      <c r="D10" s="44"/>
      <c r="E10" s="99"/>
      <c r="G10" s="2"/>
      <c r="H10" s="2"/>
      <c r="I10" s="2"/>
      <c r="J10" s="2"/>
      <c r="K10" s="2"/>
      <c r="L10" s="2"/>
      <c r="M10" s="2"/>
      <c r="N10" s="2"/>
      <c r="O10" s="2"/>
      <c r="P10" s="2"/>
    </row>
    <row r="11" spans="2:16" s="100" customFormat="1" hidden="1" x14ac:dyDescent="0.25">
      <c r="B11" s="82"/>
      <c r="C11" s="83"/>
      <c r="D11" s="44"/>
      <c r="E11" s="99"/>
      <c r="G11" s="2"/>
      <c r="H11" s="2"/>
      <c r="I11" s="2"/>
      <c r="J11" s="2"/>
      <c r="K11" s="2"/>
      <c r="L11" s="2"/>
      <c r="M11" s="2"/>
      <c r="N11" s="2"/>
      <c r="O11" s="2"/>
      <c r="P11" s="2"/>
    </row>
    <row r="12" spans="2:16" s="100" customFormat="1" ht="15.75" thickBot="1" x14ac:dyDescent="0.3">
      <c r="B12" s="96"/>
      <c r="C12" s="97"/>
      <c r="D12" s="98"/>
      <c r="E12" s="99"/>
      <c r="G12" s="2"/>
      <c r="H12" s="2"/>
      <c r="I12" s="2"/>
      <c r="J12" s="2"/>
      <c r="K12" s="2"/>
      <c r="L12" s="2"/>
      <c r="M12" s="2"/>
      <c r="N12" s="2"/>
      <c r="O12" s="2"/>
      <c r="P12" s="2"/>
    </row>
    <row r="13" spans="2:16" s="100" customFormat="1" ht="363" customHeight="1" thickBot="1" x14ac:dyDescent="0.3">
      <c r="B13" s="96"/>
      <c r="C13" s="47" t="s">
        <v>5</v>
      </c>
      <c r="D13" s="101" t="s">
        <v>6</v>
      </c>
      <c r="E13" s="99"/>
      <c r="G13" s="2"/>
      <c r="H13" s="2"/>
      <c r="I13" s="2"/>
      <c r="J13" s="2"/>
      <c r="K13" s="2"/>
      <c r="L13" s="2"/>
      <c r="M13" s="2"/>
      <c r="N13" s="2"/>
      <c r="O13" s="2"/>
      <c r="P13" s="2"/>
    </row>
    <row r="14" spans="2:16" s="100" customFormat="1" ht="15.75" thickBot="1" x14ac:dyDescent="0.3">
      <c r="B14" s="96"/>
      <c r="C14" s="97"/>
      <c r="D14" s="98"/>
      <c r="E14" s="99"/>
      <c r="G14" s="2"/>
      <c r="H14" s="2" t="s">
        <v>7</v>
      </c>
      <c r="I14" s="2" t="s">
        <v>8</v>
      </c>
      <c r="J14" s="2"/>
      <c r="K14" s="2" t="s">
        <v>9</v>
      </c>
      <c r="L14" s="2" t="s">
        <v>10</v>
      </c>
      <c r="M14" s="2" t="s">
        <v>11</v>
      </c>
      <c r="N14" s="2" t="s">
        <v>12</v>
      </c>
      <c r="O14" s="2" t="s">
        <v>13</v>
      </c>
      <c r="P14" s="2" t="s">
        <v>14</v>
      </c>
    </row>
    <row r="15" spans="2:16" s="100" customFormat="1" x14ac:dyDescent="0.25">
      <c r="B15" s="96"/>
      <c r="C15" s="48" t="s">
        <v>15</v>
      </c>
      <c r="D15" s="102"/>
      <c r="E15" s="99"/>
      <c r="G15" s="2"/>
      <c r="H15" s="3" t="s">
        <v>16</v>
      </c>
      <c r="I15" s="2" t="s">
        <v>17</v>
      </c>
      <c r="J15" s="2" t="s">
        <v>18</v>
      </c>
      <c r="K15" s="2" t="s">
        <v>19</v>
      </c>
      <c r="L15" s="2">
        <v>1</v>
      </c>
      <c r="M15" s="2">
        <v>1</v>
      </c>
      <c r="N15" s="2" t="s">
        <v>20</v>
      </c>
      <c r="O15" s="2" t="s">
        <v>21</v>
      </c>
      <c r="P15" s="2" t="s">
        <v>22</v>
      </c>
    </row>
    <row r="16" spans="2:16" s="100" customFormat="1" ht="29.25" customHeight="1" x14ac:dyDescent="0.25">
      <c r="B16" s="330" t="s">
        <v>23</v>
      </c>
      <c r="C16" s="331"/>
      <c r="D16" s="103" t="s">
        <v>24</v>
      </c>
      <c r="E16" s="99"/>
      <c r="G16" s="2"/>
      <c r="H16" s="3" t="s">
        <v>25</v>
      </c>
      <c r="I16" s="2" t="s">
        <v>26</v>
      </c>
      <c r="J16" s="2" t="s">
        <v>27</v>
      </c>
      <c r="K16" s="2" t="s">
        <v>28</v>
      </c>
      <c r="L16" s="2">
        <v>2</v>
      </c>
      <c r="M16" s="2">
        <v>2</v>
      </c>
      <c r="N16" s="2" t="s">
        <v>29</v>
      </c>
      <c r="O16" s="2" t="s">
        <v>30</v>
      </c>
      <c r="P16" s="2" t="s">
        <v>31</v>
      </c>
    </row>
    <row r="17" spans="2:16" s="100" customFormat="1" x14ac:dyDescent="0.25">
      <c r="B17" s="96"/>
      <c r="C17" s="48" t="s">
        <v>32</v>
      </c>
      <c r="D17" s="104" t="s">
        <v>33</v>
      </c>
      <c r="E17" s="99"/>
      <c r="G17" s="2"/>
      <c r="H17" s="3" t="s">
        <v>34</v>
      </c>
      <c r="I17" s="2" t="s">
        <v>35</v>
      </c>
      <c r="J17" s="2"/>
      <c r="K17" s="2" t="s">
        <v>36</v>
      </c>
      <c r="L17" s="2">
        <v>3</v>
      </c>
      <c r="M17" s="2">
        <v>3</v>
      </c>
      <c r="N17" s="2" t="s">
        <v>37</v>
      </c>
      <c r="O17" s="2" t="s">
        <v>38</v>
      </c>
      <c r="P17" s="2" t="s">
        <v>39</v>
      </c>
    </row>
    <row r="18" spans="2:16" s="100" customFormat="1" ht="15.75" thickBot="1" x14ac:dyDescent="0.3">
      <c r="B18" s="105"/>
      <c r="C18" s="47" t="s">
        <v>40</v>
      </c>
      <c r="D18" s="106" t="s">
        <v>41</v>
      </c>
      <c r="E18" s="99"/>
      <c r="G18" s="2"/>
      <c r="H18" s="3" t="s">
        <v>42</v>
      </c>
      <c r="I18" s="2"/>
      <c r="J18" s="2"/>
      <c r="K18" s="2" t="s">
        <v>43</v>
      </c>
      <c r="L18" s="2">
        <v>5</v>
      </c>
      <c r="M18" s="2">
        <v>5</v>
      </c>
      <c r="N18" s="2" t="s">
        <v>44</v>
      </c>
      <c r="O18" s="2" t="s">
        <v>45</v>
      </c>
      <c r="P18" s="2" t="s">
        <v>46</v>
      </c>
    </row>
    <row r="19" spans="2:16" s="100" customFormat="1" ht="44.25" customHeight="1" thickBot="1" x14ac:dyDescent="0.3">
      <c r="B19" s="333" t="s">
        <v>47</v>
      </c>
      <c r="C19" s="334"/>
      <c r="D19" s="107" t="s">
        <v>48</v>
      </c>
      <c r="E19" s="99"/>
      <c r="G19" s="2"/>
      <c r="H19" s="3" t="s">
        <v>49</v>
      </c>
      <c r="I19" s="2"/>
      <c r="J19" s="2"/>
      <c r="K19" s="2" t="s">
        <v>50</v>
      </c>
      <c r="L19" s="2"/>
      <c r="M19" s="2"/>
      <c r="N19" s="2"/>
      <c r="O19" s="2" t="s">
        <v>51</v>
      </c>
      <c r="P19" s="2" t="s">
        <v>52</v>
      </c>
    </row>
    <row r="20" spans="2:16" s="100" customFormat="1" x14ac:dyDescent="0.25">
      <c r="B20" s="96"/>
      <c r="C20" s="47"/>
      <c r="D20" s="98"/>
      <c r="E20" s="45"/>
      <c r="F20" s="3"/>
      <c r="G20" s="2"/>
      <c r="H20" s="2"/>
      <c r="J20" s="2"/>
      <c r="K20" s="2"/>
      <c r="L20" s="2"/>
      <c r="M20" s="2" t="s">
        <v>53</v>
      </c>
      <c r="N20" s="2" t="s">
        <v>54</v>
      </c>
    </row>
    <row r="21" spans="2:16" s="100" customFormat="1" x14ac:dyDescent="0.25">
      <c r="B21" s="96"/>
      <c r="C21" s="47"/>
      <c r="D21" s="98"/>
      <c r="E21" s="45"/>
      <c r="F21" s="3"/>
      <c r="G21" s="2"/>
      <c r="H21" s="2"/>
      <c r="J21" s="2"/>
      <c r="K21" s="2"/>
      <c r="L21" s="2"/>
      <c r="M21" s="2"/>
      <c r="N21" s="2"/>
    </row>
    <row r="22" spans="2:16" s="100" customFormat="1" x14ac:dyDescent="0.25">
      <c r="B22" s="96"/>
      <c r="C22" s="84" t="s">
        <v>55</v>
      </c>
      <c r="D22" s="98"/>
      <c r="E22" s="45"/>
      <c r="F22" s="3"/>
      <c r="G22" s="2"/>
      <c r="H22" s="2"/>
      <c r="J22" s="2"/>
      <c r="K22" s="2"/>
      <c r="L22" s="2"/>
      <c r="M22" s="2" t="s">
        <v>56</v>
      </c>
      <c r="N22" s="2" t="s">
        <v>57</v>
      </c>
    </row>
    <row r="23" spans="2:16" s="100" customFormat="1" ht="15.75" thickBot="1" x14ac:dyDescent="0.3">
      <c r="B23" s="96"/>
      <c r="C23" s="85" t="s">
        <v>58</v>
      </c>
      <c r="D23" s="98"/>
      <c r="E23" s="99"/>
      <c r="G23" s="2"/>
      <c r="H23" s="3" t="s">
        <v>59</v>
      </c>
      <c r="I23" s="2"/>
      <c r="J23" s="2"/>
      <c r="L23" s="2"/>
      <c r="M23" s="2"/>
      <c r="N23" s="2"/>
      <c r="O23" s="2" t="s">
        <v>60</v>
      </c>
      <c r="P23" s="2" t="s">
        <v>61</v>
      </c>
    </row>
    <row r="24" spans="2:16" s="100" customFormat="1" x14ac:dyDescent="0.25">
      <c r="B24" s="330" t="s">
        <v>62</v>
      </c>
      <c r="C24" s="331"/>
      <c r="D24" s="335">
        <v>40801</v>
      </c>
      <c r="E24" s="99"/>
      <c r="G24" s="2"/>
      <c r="H24" s="3"/>
      <c r="I24" s="2"/>
      <c r="J24" s="2"/>
      <c r="L24" s="2"/>
      <c r="M24" s="2"/>
      <c r="N24" s="2"/>
      <c r="O24" s="2"/>
      <c r="P24" s="2"/>
    </row>
    <row r="25" spans="2:16" s="100" customFormat="1" ht="21.6" customHeight="1" x14ac:dyDescent="0.25">
      <c r="B25" s="330"/>
      <c r="C25" s="331"/>
      <c r="D25" s="336"/>
      <c r="E25" s="99"/>
      <c r="G25" s="2"/>
      <c r="H25" s="3"/>
      <c r="I25" s="2"/>
      <c r="J25" s="2"/>
      <c r="L25" s="2"/>
      <c r="M25" s="2"/>
      <c r="N25" s="2"/>
      <c r="O25" s="2"/>
      <c r="P25" s="2"/>
    </row>
    <row r="26" spans="2:16" s="100" customFormat="1" ht="27.75" customHeight="1" x14ac:dyDescent="0.25">
      <c r="B26" s="330" t="s">
        <v>63</v>
      </c>
      <c r="C26" s="331"/>
      <c r="D26" s="108">
        <v>41109</v>
      </c>
      <c r="E26" s="99"/>
      <c r="F26" s="2"/>
      <c r="G26" s="3"/>
      <c r="H26" s="2"/>
      <c r="I26" s="2"/>
      <c r="K26" s="2"/>
      <c r="L26" s="2"/>
      <c r="M26" s="2"/>
      <c r="N26" s="2" t="s">
        <v>64</v>
      </c>
      <c r="O26" s="2" t="s">
        <v>65</v>
      </c>
    </row>
    <row r="27" spans="2:16" s="100" customFormat="1" ht="32.25" customHeight="1" x14ac:dyDescent="0.25">
      <c r="B27" s="330" t="s">
        <v>66</v>
      </c>
      <c r="C27" s="331"/>
      <c r="D27" s="108">
        <v>41151</v>
      </c>
      <c r="E27" s="99"/>
      <c r="F27" s="2"/>
      <c r="G27" s="3"/>
      <c r="H27" s="2"/>
      <c r="I27" s="2"/>
      <c r="K27" s="2"/>
      <c r="L27" s="2"/>
      <c r="M27" s="2"/>
      <c r="N27" s="2" t="s">
        <v>67</v>
      </c>
      <c r="O27" s="2" t="s">
        <v>68</v>
      </c>
    </row>
    <row r="28" spans="2:16" s="100" customFormat="1" ht="28.5" customHeight="1" x14ac:dyDescent="0.25">
      <c r="B28" s="330" t="s">
        <v>69</v>
      </c>
      <c r="C28" s="331"/>
      <c r="D28" s="161">
        <v>41939</v>
      </c>
      <c r="E28" s="49"/>
      <c r="F28" s="2"/>
      <c r="G28" s="3"/>
      <c r="H28" s="2"/>
      <c r="I28" s="2"/>
      <c r="J28" s="2"/>
      <c r="K28" s="2"/>
      <c r="L28" s="2"/>
      <c r="M28" s="2"/>
      <c r="N28" s="2"/>
      <c r="O28" s="2"/>
    </row>
    <row r="29" spans="2:16" s="100" customFormat="1" ht="15.75" thickBot="1" x14ac:dyDescent="0.3">
      <c r="B29" s="96"/>
      <c r="C29" s="48" t="s">
        <v>70</v>
      </c>
      <c r="D29" s="162">
        <v>43101</v>
      </c>
      <c r="E29" s="99"/>
      <c r="F29" s="2"/>
      <c r="G29" s="3"/>
      <c r="H29" s="2"/>
      <c r="I29" s="2"/>
      <c r="J29" s="2"/>
      <c r="K29" s="2"/>
      <c r="L29" s="2"/>
      <c r="M29" s="2"/>
      <c r="N29" s="2"/>
      <c r="O29" s="2"/>
    </row>
    <row r="30" spans="2:16" s="100" customFormat="1" x14ac:dyDescent="0.25">
      <c r="B30" s="96"/>
      <c r="C30" s="97"/>
      <c r="D30" s="109"/>
      <c r="E30" s="99"/>
      <c r="F30" s="2"/>
      <c r="G30" s="3"/>
      <c r="H30" s="2"/>
      <c r="I30" s="2"/>
      <c r="J30" s="2"/>
      <c r="K30" s="2"/>
      <c r="L30" s="2"/>
      <c r="M30" s="2"/>
      <c r="N30" s="2"/>
      <c r="O30" s="2"/>
    </row>
    <row r="31" spans="2:16" s="100" customFormat="1" ht="35.450000000000003" customHeight="1" x14ac:dyDescent="0.25">
      <c r="B31" s="96"/>
      <c r="C31" s="97"/>
      <c r="D31" s="176" t="s">
        <v>71</v>
      </c>
      <c r="E31" s="99"/>
      <c r="G31" s="2"/>
      <c r="H31" s="3" t="s">
        <v>72</v>
      </c>
      <c r="I31" s="2"/>
      <c r="J31" s="2"/>
      <c r="K31" s="2"/>
      <c r="L31" s="2"/>
      <c r="M31" s="2"/>
      <c r="N31" s="2"/>
      <c r="O31" s="2"/>
      <c r="P31" s="2"/>
    </row>
    <row r="32" spans="2:16" s="100" customFormat="1" ht="3" customHeight="1" x14ac:dyDescent="0.25">
      <c r="B32" s="96"/>
      <c r="C32" s="97"/>
      <c r="D32" s="329" t="s">
        <v>73</v>
      </c>
      <c r="E32" s="99"/>
      <c r="F32" s="4"/>
      <c r="G32" s="2"/>
      <c r="H32" s="3" t="s">
        <v>74</v>
      </c>
      <c r="I32" s="2"/>
      <c r="J32" s="2"/>
      <c r="K32" s="2"/>
      <c r="L32" s="2"/>
      <c r="M32" s="2"/>
      <c r="N32" s="2"/>
      <c r="O32" s="2"/>
      <c r="P32" s="2"/>
    </row>
    <row r="33" spans="2:16" s="100" customFormat="1" ht="48.75" customHeight="1" x14ac:dyDescent="0.25">
      <c r="B33" s="96"/>
      <c r="C33" s="97"/>
      <c r="D33" s="329"/>
      <c r="E33" s="99"/>
      <c r="F33" s="4"/>
      <c r="G33" s="2"/>
      <c r="H33" s="3"/>
      <c r="I33" s="2"/>
      <c r="J33" s="2"/>
      <c r="K33" s="2"/>
      <c r="L33" s="2"/>
      <c r="M33" s="2"/>
      <c r="N33" s="2"/>
      <c r="O33" s="2"/>
      <c r="P33" s="2"/>
    </row>
    <row r="34" spans="2:16" s="100" customFormat="1" ht="60.75" customHeight="1" x14ac:dyDescent="0.25">
      <c r="B34" s="96"/>
      <c r="C34" s="97"/>
      <c r="D34" s="329"/>
      <c r="E34" s="99"/>
      <c r="F34" s="4"/>
      <c r="G34" s="2"/>
      <c r="H34" s="3"/>
      <c r="I34" s="2"/>
      <c r="J34" s="2"/>
      <c r="K34" s="2"/>
      <c r="L34" s="2"/>
      <c r="M34" s="2"/>
      <c r="N34" s="2"/>
      <c r="O34" s="2"/>
      <c r="P34" s="2"/>
    </row>
    <row r="35" spans="2:16" s="100" customFormat="1" ht="228" customHeight="1" x14ac:dyDescent="0.25">
      <c r="B35" s="96"/>
      <c r="C35" s="97"/>
      <c r="D35" s="329"/>
      <c r="E35" s="99"/>
      <c r="F35" s="4"/>
      <c r="G35" s="2"/>
      <c r="H35" s="3"/>
      <c r="I35" s="2"/>
      <c r="J35" s="2"/>
      <c r="K35" s="2"/>
      <c r="L35" s="2"/>
      <c r="M35" s="2"/>
      <c r="N35" s="2"/>
      <c r="O35" s="2"/>
      <c r="P35" s="2"/>
    </row>
    <row r="36" spans="2:16" s="100" customFormat="1" ht="368.25" customHeight="1" x14ac:dyDescent="0.25">
      <c r="B36" s="96"/>
      <c r="C36" s="97"/>
      <c r="D36" s="329"/>
      <c r="E36" s="99"/>
      <c r="F36" s="4"/>
      <c r="G36" s="2"/>
      <c r="H36" s="3"/>
      <c r="I36" s="2"/>
      <c r="J36" s="2"/>
      <c r="K36" s="2"/>
      <c r="L36" s="2"/>
      <c r="M36" s="2"/>
      <c r="N36" s="2"/>
      <c r="O36" s="2"/>
      <c r="P36" s="2"/>
    </row>
    <row r="37" spans="2:16" s="100" customFormat="1" ht="101.25" customHeight="1" x14ac:dyDescent="0.25">
      <c r="B37" s="96"/>
      <c r="C37" s="97"/>
      <c r="D37" s="329"/>
      <c r="E37" s="99"/>
      <c r="F37" s="4"/>
      <c r="G37" s="2"/>
      <c r="H37" s="3"/>
      <c r="I37" s="2"/>
      <c r="J37" s="2"/>
      <c r="K37" s="2"/>
      <c r="L37" s="2"/>
      <c r="M37" s="2"/>
      <c r="N37" s="2"/>
      <c r="O37" s="2"/>
      <c r="P37" s="2"/>
    </row>
    <row r="38" spans="2:16" s="100" customFormat="1" ht="109.5" customHeight="1" x14ac:dyDescent="0.25">
      <c r="B38" s="96"/>
      <c r="C38" s="97"/>
      <c r="D38" s="329"/>
      <c r="E38" s="99"/>
      <c r="F38" s="4"/>
      <c r="G38" s="2"/>
      <c r="H38" s="3"/>
      <c r="I38" s="2"/>
      <c r="J38" s="2"/>
      <c r="K38" s="2"/>
      <c r="L38" s="2"/>
      <c r="M38" s="2"/>
      <c r="N38" s="2"/>
      <c r="O38" s="2"/>
      <c r="P38" s="2"/>
    </row>
    <row r="39" spans="2:16" s="100" customFormat="1" ht="271.5" customHeight="1" x14ac:dyDescent="0.25">
      <c r="B39" s="96"/>
      <c r="C39" s="97"/>
      <c r="D39" s="329"/>
      <c r="E39" s="99"/>
      <c r="F39" s="4"/>
      <c r="G39" s="2"/>
      <c r="H39" s="3"/>
      <c r="I39" s="2"/>
      <c r="J39" s="2"/>
      <c r="K39" s="2"/>
      <c r="L39" s="2"/>
      <c r="M39" s="2"/>
      <c r="N39" s="2"/>
      <c r="O39" s="2"/>
      <c r="P39" s="2"/>
    </row>
    <row r="40" spans="2:16" s="100" customFormat="1" ht="409.5" customHeight="1" x14ac:dyDescent="0.25">
      <c r="B40" s="96"/>
      <c r="C40" s="97"/>
      <c r="D40" s="329"/>
      <c r="E40" s="99"/>
      <c r="F40" s="4"/>
      <c r="G40" s="2"/>
      <c r="H40" s="3"/>
      <c r="I40" s="2"/>
      <c r="J40" s="2"/>
      <c r="K40" s="2"/>
      <c r="L40" s="2"/>
      <c r="M40" s="2"/>
      <c r="N40" s="2"/>
      <c r="O40" s="2"/>
      <c r="P40" s="2"/>
    </row>
    <row r="41" spans="2:16" s="100" customFormat="1" ht="133.5" customHeight="1" x14ac:dyDescent="0.25">
      <c r="B41" s="96"/>
      <c r="C41" s="97"/>
      <c r="D41" s="329"/>
      <c r="E41" s="99"/>
      <c r="F41" s="4"/>
      <c r="G41" s="2"/>
      <c r="H41" s="3"/>
      <c r="I41" s="2"/>
      <c r="J41" s="2"/>
      <c r="K41" s="2"/>
      <c r="L41" s="2"/>
      <c r="M41" s="2"/>
      <c r="N41" s="2"/>
      <c r="O41" s="2"/>
      <c r="P41" s="2"/>
    </row>
    <row r="42" spans="2:16" s="100" customFormat="1" ht="319.5" customHeight="1" x14ac:dyDescent="0.25">
      <c r="B42" s="96"/>
      <c r="C42" s="97"/>
      <c r="D42" s="329"/>
      <c r="E42" s="99"/>
      <c r="F42" s="4"/>
      <c r="G42" s="2"/>
      <c r="H42" s="3"/>
      <c r="I42" s="2"/>
      <c r="J42" s="2"/>
      <c r="K42" s="2"/>
      <c r="L42" s="2"/>
      <c r="M42" s="2"/>
      <c r="N42" s="2"/>
      <c r="O42" s="2"/>
      <c r="P42" s="2"/>
    </row>
    <row r="43" spans="2:16" s="100" customFormat="1" ht="139.5" customHeight="1" x14ac:dyDescent="0.25">
      <c r="B43" s="96"/>
      <c r="C43" s="97"/>
      <c r="D43" s="329"/>
      <c r="E43" s="99"/>
      <c r="F43" s="4"/>
      <c r="G43" s="2"/>
      <c r="H43" s="3"/>
      <c r="I43" s="2"/>
      <c r="J43" s="2"/>
      <c r="K43" s="2"/>
      <c r="L43" s="2"/>
      <c r="M43" s="2"/>
      <c r="N43" s="2"/>
      <c r="O43" s="2"/>
      <c r="P43" s="2"/>
    </row>
    <row r="44" spans="2:16" s="100" customFormat="1" ht="32.25" customHeight="1" thickBot="1" x14ac:dyDescent="0.3">
      <c r="B44" s="330" t="s">
        <v>75</v>
      </c>
      <c r="C44" s="332"/>
      <c r="D44" s="98"/>
      <c r="E44" s="99"/>
      <c r="G44" s="2"/>
      <c r="H44" s="3" t="s">
        <v>76</v>
      </c>
      <c r="I44" s="2"/>
      <c r="J44" s="2"/>
      <c r="K44" s="2"/>
      <c r="L44" s="2"/>
      <c r="M44" s="2"/>
      <c r="N44" s="2"/>
      <c r="O44" s="2"/>
      <c r="P44" s="2"/>
    </row>
    <row r="45" spans="2:16" s="100" customFormat="1" ht="17.25" customHeight="1" thickBot="1" x14ac:dyDescent="0.3">
      <c r="B45" s="96"/>
      <c r="C45" s="97"/>
      <c r="D45" s="110" t="s">
        <v>77</v>
      </c>
      <c r="E45" s="99"/>
      <c r="G45" s="2"/>
      <c r="H45" s="3" t="s">
        <v>78</v>
      </c>
      <c r="I45" s="2"/>
      <c r="J45" s="2"/>
      <c r="K45" s="2"/>
      <c r="L45" s="2"/>
      <c r="M45" s="2"/>
      <c r="N45" s="2"/>
      <c r="O45" s="2"/>
      <c r="P45" s="2"/>
    </row>
    <row r="46" spans="2:16" s="100" customFormat="1" x14ac:dyDescent="0.25">
      <c r="B46" s="96"/>
      <c r="C46" s="97"/>
      <c r="D46" s="98"/>
      <c r="E46" s="99"/>
      <c r="F46" s="4"/>
      <c r="G46" s="2"/>
      <c r="H46" s="3" t="s">
        <v>79</v>
      </c>
      <c r="I46" s="2"/>
      <c r="J46" s="2"/>
      <c r="K46" s="2"/>
      <c r="L46" s="2"/>
      <c r="M46" s="2"/>
      <c r="N46" s="2"/>
      <c r="O46" s="2"/>
      <c r="P46" s="2"/>
    </row>
    <row r="47" spans="2:16" s="100" customFormat="1" x14ac:dyDescent="0.25">
      <c r="B47" s="96"/>
      <c r="C47" s="86" t="s">
        <v>80</v>
      </c>
      <c r="D47" s="98"/>
      <c r="E47" s="99"/>
      <c r="G47" s="2"/>
      <c r="H47" s="3" t="s">
        <v>81</v>
      </c>
      <c r="I47" s="2"/>
      <c r="J47" s="2"/>
      <c r="K47" s="2"/>
      <c r="L47" s="2"/>
      <c r="M47" s="2"/>
      <c r="N47" s="2"/>
      <c r="O47" s="2"/>
      <c r="P47" s="2"/>
    </row>
    <row r="48" spans="2:16" s="100" customFormat="1" ht="31.5" customHeight="1" thickBot="1" x14ac:dyDescent="0.3">
      <c r="B48" s="330" t="s">
        <v>82</v>
      </c>
      <c r="C48" s="332"/>
      <c r="D48" s="98"/>
      <c r="E48" s="99"/>
      <c r="G48" s="2"/>
      <c r="H48" s="3" t="s">
        <v>83</v>
      </c>
      <c r="I48" s="2"/>
      <c r="J48" s="2"/>
      <c r="K48" s="2"/>
      <c r="L48" s="2"/>
      <c r="M48" s="2"/>
      <c r="N48" s="2"/>
      <c r="O48" s="2"/>
      <c r="P48" s="2"/>
    </row>
    <row r="49" spans="1:16" s="100" customFormat="1" x14ac:dyDescent="0.25">
      <c r="B49" s="96"/>
      <c r="C49" s="97" t="s">
        <v>84</v>
      </c>
      <c r="D49" s="111" t="s">
        <v>85</v>
      </c>
      <c r="E49" s="99"/>
      <c r="G49" s="2"/>
      <c r="H49" s="3" t="s">
        <v>86</v>
      </c>
      <c r="I49" s="2"/>
      <c r="J49" s="2"/>
      <c r="K49" s="2"/>
      <c r="L49" s="2"/>
      <c r="M49" s="2"/>
      <c r="N49" s="2"/>
      <c r="O49" s="2"/>
      <c r="P49" s="2"/>
    </row>
    <row r="50" spans="1:16" s="100" customFormat="1" x14ac:dyDescent="0.25">
      <c r="B50" s="96"/>
      <c r="C50" s="97" t="s">
        <v>87</v>
      </c>
      <c r="D50" s="121" t="s">
        <v>88</v>
      </c>
      <c r="E50" s="99"/>
      <c r="G50" s="2"/>
      <c r="H50" s="3" t="s">
        <v>89</v>
      </c>
      <c r="I50" s="2"/>
      <c r="J50" s="2"/>
      <c r="K50" s="2"/>
      <c r="L50" s="2"/>
      <c r="M50" s="2"/>
      <c r="N50" s="2"/>
      <c r="O50" s="2"/>
      <c r="P50" s="2"/>
    </row>
    <row r="51" spans="1:16" s="100" customFormat="1" ht="15.75" thickBot="1" x14ac:dyDescent="0.3">
      <c r="B51" s="96"/>
      <c r="C51" s="97" t="s">
        <v>90</v>
      </c>
      <c r="D51" s="112">
        <v>41852</v>
      </c>
      <c r="E51" s="99"/>
      <c r="G51" s="2"/>
      <c r="H51" s="3" t="s">
        <v>91</v>
      </c>
      <c r="I51" s="2"/>
      <c r="J51" s="2"/>
      <c r="K51" s="2"/>
      <c r="L51" s="2"/>
      <c r="M51" s="2"/>
      <c r="N51" s="2"/>
      <c r="O51" s="2"/>
      <c r="P51" s="2"/>
    </row>
    <row r="52" spans="1:16" s="100" customFormat="1" ht="15" customHeight="1" thickBot="1" x14ac:dyDescent="0.3">
      <c r="B52" s="96"/>
      <c r="C52" s="48" t="s">
        <v>92</v>
      </c>
      <c r="D52" s="98"/>
      <c r="E52" s="99"/>
      <c r="G52" s="2"/>
      <c r="H52" s="3" t="s">
        <v>93</v>
      </c>
      <c r="I52" s="2"/>
      <c r="J52" s="2"/>
      <c r="K52" s="2"/>
      <c r="L52" s="2"/>
      <c r="M52" s="2"/>
      <c r="N52" s="2"/>
      <c r="O52" s="2"/>
      <c r="P52" s="2"/>
    </row>
    <row r="53" spans="1:16" s="100" customFormat="1" x14ac:dyDescent="0.25">
      <c r="B53" s="96"/>
      <c r="C53" s="97" t="s">
        <v>84</v>
      </c>
      <c r="D53" s="111"/>
      <c r="E53" s="99"/>
      <c r="G53" s="2"/>
      <c r="H53" s="3" t="s">
        <v>94</v>
      </c>
      <c r="I53" s="2"/>
      <c r="J53" s="2"/>
      <c r="K53" s="2"/>
      <c r="L53" s="2"/>
      <c r="M53" s="2"/>
      <c r="N53" s="2"/>
      <c r="O53" s="2"/>
      <c r="P53" s="2"/>
    </row>
    <row r="54" spans="1:16" s="100" customFormat="1" x14ac:dyDescent="0.25">
      <c r="B54" s="96"/>
      <c r="C54" s="97" t="s">
        <v>87</v>
      </c>
      <c r="D54" s="113"/>
      <c r="E54" s="99"/>
      <c r="G54" s="2"/>
      <c r="H54" s="3" t="s">
        <v>95</v>
      </c>
      <c r="I54" s="2"/>
      <c r="J54" s="2"/>
      <c r="K54" s="2"/>
      <c r="L54" s="2"/>
      <c r="M54" s="2"/>
      <c r="N54" s="2"/>
      <c r="O54" s="2"/>
      <c r="P54" s="2"/>
    </row>
    <row r="55" spans="1:16" s="100" customFormat="1" ht="15.75" thickBot="1" x14ac:dyDescent="0.3">
      <c r="B55" s="96"/>
      <c r="C55" s="97" t="s">
        <v>90</v>
      </c>
      <c r="D55" s="112"/>
      <c r="E55" s="99"/>
      <c r="G55" s="2"/>
      <c r="H55" s="3" t="s">
        <v>96</v>
      </c>
      <c r="I55" s="2"/>
      <c r="J55" s="2"/>
      <c r="K55" s="2"/>
      <c r="L55" s="2"/>
      <c r="M55" s="2"/>
      <c r="N55" s="2"/>
      <c r="O55" s="2"/>
      <c r="P55" s="2"/>
    </row>
    <row r="56" spans="1:16" s="100" customFormat="1" ht="15.75" thickBot="1" x14ac:dyDescent="0.3">
      <c r="B56" s="96"/>
      <c r="C56" s="48" t="s">
        <v>97</v>
      </c>
      <c r="D56" s="98"/>
      <c r="E56" s="99"/>
      <c r="G56" s="2"/>
      <c r="H56" s="3" t="s">
        <v>98</v>
      </c>
      <c r="I56" s="2"/>
      <c r="J56" s="2"/>
      <c r="K56" s="2"/>
      <c r="L56" s="2"/>
      <c r="M56" s="2"/>
      <c r="N56" s="2"/>
      <c r="O56" s="2"/>
      <c r="P56" s="2"/>
    </row>
    <row r="57" spans="1:16" s="100" customFormat="1" x14ac:dyDescent="0.25">
      <c r="B57" s="96"/>
      <c r="C57" s="97" t="s">
        <v>84</v>
      </c>
      <c r="D57" s="111" t="s">
        <v>24</v>
      </c>
      <c r="E57" s="99"/>
      <c r="G57" s="2"/>
      <c r="H57" s="3" t="s">
        <v>99</v>
      </c>
      <c r="I57" s="2"/>
      <c r="J57" s="2"/>
      <c r="K57" s="2"/>
      <c r="L57" s="2"/>
      <c r="M57" s="2"/>
      <c r="N57" s="2"/>
      <c r="O57" s="2"/>
      <c r="P57" s="2"/>
    </row>
    <row r="58" spans="1:16" s="100" customFormat="1" x14ac:dyDescent="0.25">
      <c r="B58" s="96"/>
      <c r="C58" s="97" t="s">
        <v>87</v>
      </c>
      <c r="D58" s="114" t="s">
        <v>100</v>
      </c>
      <c r="E58" s="99"/>
      <c r="G58" s="2"/>
      <c r="H58" s="3" t="s">
        <v>101</v>
      </c>
      <c r="I58" s="2"/>
      <c r="J58" s="2"/>
      <c r="K58" s="2"/>
      <c r="L58" s="2"/>
      <c r="M58" s="2"/>
      <c r="N58" s="2"/>
      <c r="O58" s="2"/>
      <c r="P58" s="2"/>
    </row>
    <row r="59" spans="1:16" ht="15.75" thickBot="1" x14ac:dyDescent="0.3">
      <c r="A59" s="100"/>
      <c r="B59" s="96"/>
      <c r="C59" s="97" t="s">
        <v>90</v>
      </c>
      <c r="D59" s="112">
        <v>42217</v>
      </c>
      <c r="E59" s="99"/>
      <c r="H59" s="3" t="s">
        <v>102</v>
      </c>
    </row>
    <row r="60" spans="1:16" ht="15.75" thickBot="1" x14ac:dyDescent="0.3">
      <c r="B60" s="96"/>
      <c r="C60" s="48" t="s">
        <v>103</v>
      </c>
      <c r="D60" s="98"/>
      <c r="E60" s="99"/>
      <c r="H60" s="3" t="s">
        <v>104</v>
      </c>
    </row>
    <row r="61" spans="1:16" x14ac:dyDescent="0.25">
      <c r="B61" s="96"/>
      <c r="C61" s="97" t="s">
        <v>84</v>
      </c>
      <c r="D61" s="111" t="s">
        <v>105</v>
      </c>
      <c r="E61" s="99"/>
      <c r="H61" s="3" t="s">
        <v>106</v>
      </c>
    </row>
    <row r="62" spans="1:16" x14ac:dyDescent="0.25">
      <c r="B62" s="96"/>
      <c r="C62" s="97" t="s">
        <v>87</v>
      </c>
      <c r="D62" s="114" t="s">
        <v>107</v>
      </c>
      <c r="E62" s="99"/>
      <c r="H62" s="3" t="s">
        <v>108</v>
      </c>
    </row>
    <row r="63" spans="1:16" ht="15.75" thickBot="1" x14ac:dyDescent="0.3">
      <c r="B63" s="96"/>
      <c r="C63" s="97" t="s">
        <v>90</v>
      </c>
      <c r="D63" s="112">
        <f>D59</f>
        <v>42217</v>
      </c>
      <c r="E63" s="99"/>
      <c r="H63" s="3" t="s">
        <v>109</v>
      </c>
    </row>
    <row r="64" spans="1:16" ht="15.75" thickBot="1" x14ac:dyDescent="0.3">
      <c r="B64" s="96"/>
      <c r="C64" s="48" t="s">
        <v>103</v>
      </c>
      <c r="D64" s="98"/>
      <c r="E64" s="99"/>
      <c r="H64" s="3" t="s">
        <v>110</v>
      </c>
    </row>
    <row r="65" spans="2:8" x14ac:dyDescent="0.25">
      <c r="B65" s="96"/>
      <c r="C65" s="97" t="s">
        <v>84</v>
      </c>
      <c r="D65" s="111" t="s">
        <v>111</v>
      </c>
      <c r="E65" s="99"/>
      <c r="H65" s="3" t="s">
        <v>112</v>
      </c>
    </row>
    <row r="66" spans="2:8" x14ac:dyDescent="0.25">
      <c r="B66" s="96"/>
      <c r="C66" s="97" t="s">
        <v>87</v>
      </c>
      <c r="D66" s="114" t="s">
        <v>113</v>
      </c>
      <c r="E66" s="99"/>
      <c r="H66" s="3" t="s">
        <v>114</v>
      </c>
    </row>
    <row r="67" spans="2:8" ht="15.75" thickBot="1" x14ac:dyDescent="0.3">
      <c r="B67" s="96"/>
      <c r="C67" s="97" t="s">
        <v>90</v>
      </c>
      <c r="D67" s="112">
        <f>D63</f>
        <v>42217</v>
      </c>
      <c r="E67" s="99"/>
      <c r="H67" s="3" t="s">
        <v>115</v>
      </c>
    </row>
    <row r="68" spans="2:8" ht="15.75" thickBot="1" x14ac:dyDescent="0.3">
      <c r="B68" s="96"/>
      <c r="C68" s="48" t="s">
        <v>103</v>
      </c>
      <c r="D68" s="98"/>
      <c r="E68" s="99"/>
      <c r="H68" s="3" t="s">
        <v>116</v>
      </c>
    </row>
    <row r="69" spans="2:8" x14ac:dyDescent="0.25">
      <c r="B69" s="96"/>
      <c r="C69" s="97" t="s">
        <v>84</v>
      </c>
      <c r="D69" s="111"/>
      <c r="E69" s="99"/>
      <c r="H69" s="3" t="s">
        <v>117</v>
      </c>
    </row>
    <row r="70" spans="2:8" x14ac:dyDescent="0.25">
      <c r="B70" s="96"/>
      <c r="C70" s="97" t="s">
        <v>87</v>
      </c>
      <c r="D70" s="114"/>
      <c r="E70" s="99"/>
      <c r="H70" s="3" t="s">
        <v>118</v>
      </c>
    </row>
    <row r="71" spans="2:8" ht="15.75" thickBot="1" x14ac:dyDescent="0.3">
      <c r="B71" s="96"/>
      <c r="C71" s="97" t="s">
        <v>90</v>
      </c>
      <c r="D71" s="112"/>
      <c r="E71" s="99"/>
      <c r="H71" s="3" t="s">
        <v>119</v>
      </c>
    </row>
    <row r="72" spans="2:8" ht="15.75" thickBot="1" x14ac:dyDescent="0.3">
      <c r="B72" s="115"/>
      <c r="C72" s="116"/>
      <c r="D72" s="117"/>
      <c r="E72" s="118"/>
      <c r="H72" s="3" t="s">
        <v>120</v>
      </c>
    </row>
    <row r="73" spans="2:8" x14ac:dyDescent="0.25">
      <c r="H73" s="3" t="s">
        <v>121</v>
      </c>
    </row>
    <row r="74" spans="2:8" x14ac:dyDescent="0.25">
      <c r="H74" s="3" t="s">
        <v>122</v>
      </c>
    </row>
    <row r="75" spans="2:8" x14ac:dyDescent="0.25">
      <c r="H75" s="3" t="s">
        <v>123</v>
      </c>
    </row>
    <row r="76" spans="2:8" x14ac:dyDescent="0.25">
      <c r="H76" s="3" t="s">
        <v>124</v>
      </c>
    </row>
    <row r="77" spans="2:8" x14ac:dyDescent="0.25">
      <c r="H77" s="3" t="s">
        <v>125</v>
      </c>
    </row>
    <row r="78" spans="2:8" x14ac:dyDescent="0.25">
      <c r="H78" s="3" t="s">
        <v>126</v>
      </c>
    </row>
    <row r="79" spans="2:8" x14ac:dyDescent="0.25">
      <c r="H79" s="3" t="s">
        <v>127</v>
      </c>
    </row>
    <row r="80" spans="2:8" x14ac:dyDescent="0.25">
      <c r="H80" s="3" t="s">
        <v>128</v>
      </c>
    </row>
    <row r="81" spans="8:8" x14ac:dyDescent="0.25">
      <c r="H81" s="3" t="s">
        <v>129</v>
      </c>
    </row>
    <row r="82" spans="8:8" x14ac:dyDescent="0.25">
      <c r="H82" s="3" t="s">
        <v>130</v>
      </c>
    </row>
    <row r="83" spans="8:8" x14ac:dyDescent="0.25">
      <c r="H83" s="3" t="s">
        <v>131</v>
      </c>
    </row>
    <row r="84" spans="8:8" x14ac:dyDescent="0.25">
      <c r="H84" s="3" t="s">
        <v>132</v>
      </c>
    </row>
    <row r="85" spans="8:8" x14ac:dyDescent="0.25">
      <c r="H85" s="3" t="s">
        <v>133</v>
      </c>
    </row>
    <row r="86" spans="8:8" x14ac:dyDescent="0.25">
      <c r="H86" s="3" t="s">
        <v>134</v>
      </c>
    </row>
    <row r="87" spans="8:8" x14ac:dyDescent="0.25">
      <c r="H87" s="3" t="s">
        <v>135</v>
      </c>
    </row>
    <row r="88" spans="8:8" x14ac:dyDescent="0.25">
      <c r="H88" s="3" t="s">
        <v>136</v>
      </c>
    </row>
    <row r="89" spans="8:8" x14ac:dyDescent="0.25">
      <c r="H89" s="3" t="s">
        <v>137</v>
      </c>
    </row>
    <row r="90" spans="8:8" x14ac:dyDescent="0.25">
      <c r="H90" s="3" t="s">
        <v>138</v>
      </c>
    </row>
    <row r="91" spans="8:8" x14ac:dyDescent="0.25">
      <c r="H91" s="3" t="s">
        <v>139</v>
      </c>
    </row>
    <row r="92" spans="8:8" x14ac:dyDescent="0.25">
      <c r="H92" s="3" t="s">
        <v>140</v>
      </c>
    </row>
    <row r="93" spans="8:8" x14ac:dyDescent="0.25">
      <c r="H93" s="3" t="s">
        <v>141</v>
      </c>
    </row>
    <row r="94" spans="8:8" x14ac:dyDescent="0.25">
      <c r="H94" s="3" t="s">
        <v>142</v>
      </c>
    </row>
    <row r="95" spans="8:8" x14ac:dyDescent="0.25">
      <c r="H95" s="3" t="s">
        <v>143</v>
      </c>
    </row>
    <row r="96" spans="8:8" x14ac:dyDescent="0.25">
      <c r="H96" s="3" t="s">
        <v>144</v>
      </c>
    </row>
    <row r="97" spans="8:8" x14ac:dyDescent="0.25">
      <c r="H97" s="3" t="s">
        <v>145</v>
      </c>
    </row>
    <row r="98" spans="8:8" x14ac:dyDescent="0.25">
      <c r="H98" s="3" t="s">
        <v>146</v>
      </c>
    </row>
    <row r="99" spans="8:8" x14ac:dyDescent="0.25">
      <c r="H99" s="3" t="s">
        <v>147</v>
      </c>
    </row>
    <row r="100" spans="8:8" x14ac:dyDescent="0.25">
      <c r="H100" s="3" t="s">
        <v>148</v>
      </c>
    </row>
    <row r="101" spans="8:8" x14ac:dyDescent="0.25">
      <c r="H101" s="3" t="s">
        <v>149</v>
      </c>
    </row>
    <row r="102" spans="8:8" x14ac:dyDescent="0.25">
      <c r="H102" s="3" t="s">
        <v>150</v>
      </c>
    </row>
    <row r="103" spans="8:8" x14ac:dyDescent="0.25">
      <c r="H103" s="3" t="s">
        <v>151</v>
      </c>
    </row>
    <row r="104" spans="8:8" x14ac:dyDescent="0.25">
      <c r="H104" s="3" t="s">
        <v>152</v>
      </c>
    </row>
    <row r="105" spans="8:8" x14ac:dyDescent="0.25">
      <c r="H105" s="3" t="s">
        <v>153</v>
      </c>
    </row>
    <row r="106" spans="8:8" x14ac:dyDescent="0.25">
      <c r="H106" s="3" t="s">
        <v>41</v>
      </c>
    </row>
    <row r="107" spans="8:8" x14ac:dyDescent="0.25">
      <c r="H107" s="3" t="s">
        <v>154</v>
      </c>
    </row>
    <row r="108" spans="8:8" x14ac:dyDescent="0.25">
      <c r="H108" s="3" t="s">
        <v>155</v>
      </c>
    </row>
    <row r="109" spans="8:8" x14ac:dyDescent="0.25">
      <c r="H109" s="3" t="s">
        <v>156</v>
      </c>
    </row>
    <row r="110" spans="8:8" x14ac:dyDescent="0.25">
      <c r="H110" s="3" t="s">
        <v>157</v>
      </c>
    </row>
    <row r="111" spans="8:8" x14ac:dyDescent="0.25">
      <c r="H111" s="3" t="s">
        <v>158</v>
      </c>
    </row>
    <row r="112" spans="8:8" x14ac:dyDescent="0.25">
      <c r="H112" s="3" t="s">
        <v>159</v>
      </c>
    </row>
    <row r="113" spans="8:8" x14ac:dyDescent="0.25">
      <c r="H113" s="3" t="s">
        <v>160</v>
      </c>
    </row>
    <row r="114" spans="8:8" x14ac:dyDescent="0.25">
      <c r="H114" s="3" t="s">
        <v>161</v>
      </c>
    </row>
    <row r="115" spans="8:8" x14ac:dyDescent="0.25">
      <c r="H115" s="3" t="s">
        <v>162</v>
      </c>
    </row>
    <row r="116" spans="8:8" x14ac:dyDescent="0.25">
      <c r="H116" s="3" t="s">
        <v>163</v>
      </c>
    </row>
    <row r="117" spans="8:8" x14ac:dyDescent="0.25">
      <c r="H117" s="3" t="s">
        <v>164</v>
      </c>
    </row>
    <row r="118" spans="8:8" x14ac:dyDescent="0.25">
      <c r="H118" s="3" t="s">
        <v>165</v>
      </c>
    </row>
    <row r="119" spans="8:8" x14ac:dyDescent="0.25">
      <c r="H119" s="3" t="s">
        <v>166</v>
      </c>
    </row>
    <row r="120" spans="8:8" x14ac:dyDescent="0.25">
      <c r="H120" s="3" t="s">
        <v>167</v>
      </c>
    </row>
    <row r="121" spans="8:8" x14ac:dyDescent="0.25">
      <c r="H121" s="3" t="s">
        <v>168</v>
      </c>
    </row>
    <row r="122" spans="8:8" x14ac:dyDescent="0.25">
      <c r="H122" s="3" t="s">
        <v>169</v>
      </c>
    </row>
    <row r="123" spans="8:8" x14ac:dyDescent="0.25">
      <c r="H123" s="3" t="s">
        <v>170</v>
      </c>
    </row>
    <row r="124" spans="8:8" x14ac:dyDescent="0.25">
      <c r="H124" s="3" t="s">
        <v>171</v>
      </c>
    </row>
    <row r="125" spans="8:8" x14ac:dyDescent="0.25">
      <c r="H125" s="3" t="s">
        <v>172</v>
      </c>
    </row>
    <row r="126" spans="8:8" x14ac:dyDescent="0.25">
      <c r="H126" s="3" t="s">
        <v>173</v>
      </c>
    </row>
    <row r="127" spans="8:8" x14ac:dyDescent="0.25">
      <c r="H127" s="3" t="s">
        <v>174</v>
      </c>
    </row>
    <row r="128" spans="8:8" x14ac:dyDescent="0.25">
      <c r="H128" s="3" t="s">
        <v>175</v>
      </c>
    </row>
    <row r="129" spans="8:8" x14ac:dyDescent="0.25">
      <c r="H129" s="3" t="s">
        <v>176</v>
      </c>
    </row>
    <row r="130" spans="8:8" x14ac:dyDescent="0.25">
      <c r="H130" s="3" t="s">
        <v>177</v>
      </c>
    </row>
    <row r="131" spans="8:8" x14ac:dyDescent="0.25">
      <c r="H131" s="3" t="s">
        <v>178</v>
      </c>
    </row>
    <row r="132" spans="8:8" x14ac:dyDescent="0.25">
      <c r="H132" s="3" t="s">
        <v>179</v>
      </c>
    </row>
    <row r="133" spans="8:8" x14ac:dyDescent="0.25">
      <c r="H133" s="3" t="s">
        <v>180</v>
      </c>
    </row>
    <row r="134" spans="8:8" x14ac:dyDescent="0.25">
      <c r="H134" s="3" t="s">
        <v>181</v>
      </c>
    </row>
    <row r="135" spans="8:8" x14ac:dyDescent="0.25">
      <c r="H135" s="3" t="s">
        <v>182</v>
      </c>
    </row>
    <row r="136" spans="8:8" x14ac:dyDescent="0.25">
      <c r="H136" s="3" t="s">
        <v>183</v>
      </c>
    </row>
    <row r="137" spans="8:8" x14ac:dyDescent="0.25">
      <c r="H137" s="3" t="s">
        <v>184</v>
      </c>
    </row>
    <row r="138" spans="8:8" x14ac:dyDescent="0.25">
      <c r="H138" s="3" t="s">
        <v>185</v>
      </c>
    </row>
    <row r="139" spans="8:8" x14ac:dyDescent="0.25">
      <c r="H139" s="3" t="s">
        <v>186</v>
      </c>
    </row>
    <row r="140" spans="8:8" x14ac:dyDescent="0.25">
      <c r="H140" s="3" t="s">
        <v>187</v>
      </c>
    </row>
    <row r="141" spans="8:8" x14ac:dyDescent="0.25">
      <c r="H141" s="3" t="s">
        <v>188</v>
      </c>
    </row>
    <row r="142" spans="8:8" x14ac:dyDescent="0.25">
      <c r="H142" s="3" t="s">
        <v>189</v>
      </c>
    </row>
    <row r="143" spans="8:8" x14ac:dyDescent="0.25">
      <c r="H143" s="3" t="s">
        <v>190</v>
      </c>
    </row>
    <row r="144" spans="8:8" x14ac:dyDescent="0.25">
      <c r="H144" s="3" t="s">
        <v>191</v>
      </c>
    </row>
    <row r="145" spans="8:8" x14ac:dyDescent="0.25">
      <c r="H145" s="3" t="s">
        <v>192</v>
      </c>
    </row>
    <row r="146" spans="8:8" x14ac:dyDescent="0.25">
      <c r="H146" s="3" t="s">
        <v>193</v>
      </c>
    </row>
    <row r="147" spans="8:8" x14ac:dyDescent="0.25">
      <c r="H147" s="3" t="s">
        <v>194</v>
      </c>
    </row>
    <row r="148" spans="8:8" x14ac:dyDescent="0.25">
      <c r="H148" s="3" t="s">
        <v>195</v>
      </c>
    </row>
    <row r="149" spans="8:8" x14ac:dyDescent="0.25">
      <c r="H149" s="3" t="s">
        <v>196</v>
      </c>
    </row>
    <row r="150" spans="8:8" x14ac:dyDescent="0.25">
      <c r="H150" s="3" t="s">
        <v>197</v>
      </c>
    </row>
    <row r="151" spans="8:8" x14ac:dyDescent="0.25">
      <c r="H151" s="3" t="s">
        <v>198</v>
      </c>
    </row>
    <row r="152" spans="8:8" x14ac:dyDescent="0.25">
      <c r="H152" s="3" t="s">
        <v>199</v>
      </c>
    </row>
    <row r="153" spans="8:8" x14ac:dyDescent="0.25">
      <c r="H153" s="3" t="s">
        <v>200</v>
      </c>
    </row>
    <row r="154" spans="8:8" x14ac:dyDescent="0.25">
      <c r="H154" s="3" t="s">
        <v>201</v>
      </c>
    </row>
    <row r="155" spans="8:8" x14ac:dyDescent="0.25">
      <c r="H155" s="3" t="s">
        <v>202</v>
      </c>
    </row>
    <row r="156" spans="8:8" x14ac:dyDescent="0.25">
      <c r="H156" s="3" t="s">
        <v>203</v>
      </c>
    </row>
    <row r="157" spans="8:8" x14ac:dyDescent="0.25">
      <c r="H157" s="3" t="s">
        <v>204</v>
      </c>
    </row>
    <row r="158" spans="8:8" x14ac:dyDescent="0.25">
      <c r="H158" s="3" t="s">
        <v>205</v>
      </c>
    </row>
    <row r="159" spans="8:8" x14ac:dyDescent="0.25">
      <c r="H159" s="3" t="s">
        <v>206</v>
      </c>
    </row>
    <row r="160" spans="8:8" x14ac:dyDescent="0.25">
      <c r="H160" s="3" t="s">
        <v>207</v>
      </c>
    </row>
    <row r="161" spans="8:8" x14ac:dyDescent="0.25">
      <c r="H161" s="3" t="s">
        <v>208</v>
      </c>
    </row>
    <row r="162" spans="8:8" x14ac:dyDescent="0.25">
      <c r="H162" s="3" t="s">
        <v>209</v>
      </c>
    </row>
    <row r="163" spans="8:8" x14ac:dyDescent="0.25">
      <c r="H163" s="3" t="s">
        <v>210</v>
      </c>
    </row>
    <row r="164" spans="8:8" x14ac:dyDescent="0.25">
      <c r="H164" s="3" t="s">
        <v>211</v>
      </c>
    </row>
    <row r="165" spans="8:8" x14ac:dyDescent="0.25">
      <c r="H165" s="3" t="s">
        <v>212</v>
      </c>
    </row>
    <row r="166" spans="8:8" x14ac:dyDescent="0.25">
      <c r="H166" s="3" t="s">
        <v>213</v>
      </c>
    </row>
    <row r="167" spans="8:8" x14ac:dyDescent="0.25">
      <c r="H167" s="3" t="s">
        <v>214</v>
      </c>
    </row>
    <row r="168" spans="8:8" x14ac:dyDescent="0.25">
      <c r="H168" s="3" t="s">
        <v>215</v>
      </c>
    </row>
    <row r="169" spans="8:8" x14ac:dyDescent="0.25">
      <c r="H169" s="3" t="s">
        <v>216</v>
      </c>
    </row>
    <row r="170" spans="8:8" x14ac:dyDescent="0.25">
      <c r="H170" s="3" t="s">
        <v>217</v>
      </c>
    </row>
    <row r="171" spans="8:8" x14ac:dyDescent="0.25">
      <c r="H171" s="3" t="s">
        <v>218</v>
      </c>
    </row>
    <row r="172" spans="8:8" x14ac:dyDescent="0.25">
      <c r="H172" s="3" t="s">
        <v>219</v>
      </c>
    </row>
    <row r="173" spans="8:8" x14ac:dyDescent="0.25">
      <c r="H173" s="3" t="s">
        <v>220</v>
      </c>
    </row>
    <row r="174" spans="8:8" x14ac:dyDescent="0.25">
      <c r="H174" s="3" t="s">
        <v>221</v>
      </c>
    </row>
    <row r="175" spans="8:8" x14ac:dyDescent="0.25">
      <c r="H175" s="3" t="s">
        <v>222</v>
      </c>
    </row>
    <row r="176" spans="8:8" x14ac:dyDescent="0.25">
      <c r="H176" s="3" t="s">
        <v>223</v>
      </c>
    </row>
    <row r="177" spans="8:8" x14ac:dyDescent="0.25">
      <c r="H177" s="3" t="s">
        <v>224</v>
      </c>
    </row>
    <row r="178" spans="8:8" x14ac:dyDescent="0.25">
      <c r="H178" s="3" t="s">
        <v>225</v>
      </c>
    </row>
    <row r="179" spans="8:8" x14ac:dyDescent="0.25">
      <c r="H179" s="3" t="s">
        <v>226</v>
      </c>
    </row>
    <row r="180" spans="8:8" x14ac:dyDescent="0.25">
      <c r="H180" s="3" t="s">
        <v>227</v>
      </c>
    </row>
    <row r="181" spans="8:8" x14ac:dyDescent="0.25">
      <c r="H181" s="3" t="s">
        <v>228</v>
      </c>
    </row>
    <row r="182" spans="8:8" x14ac:dyDescent="0.25">
      <c r="H182" s="3" t="s">
        <v>229</v>
      </c>
    </row>
    <row r="183" spans="8:8" x14ac:dyDescent="0.25">
      <c r="H183" s="3" t="s">
        <v>230</v>
      </c>
    </row>
    <row r="184" spans="8:8" x14ac:dyDescent="0.25">
      <c r="H184" s="3" t="s">
        <v>231</v>
      </c>
    </row>
    <row r="185" spans="8:8" x14ac:dyDescent="0.25">
      <c r="H185" s="3" t="s">
        <v>232</v>
      </c>
    </row>
    <row r="186" spans="8:8" x14ac:dyDescent="0.25">
      <c r="H186" s="3" t="s">
        <v>233</v>
      </c>
    </row>
    <row r="187" spans="8:8" x14ac:dyDescent="0.25">
      <c r="H187" s="3" t="s">
        <v>234</v>
      </c>
    </row>
    <row r="188" spans="8:8" x14ac:dyDescent="0.25">
      <c r="H188" s="3" t="s">
        <v>235</v>
      </c>
    </row>
    <row r="189" spans="8:8" x14ac:dyDescent="0.25">
      <c r="H189" s="3" t="s">
        <v>236</v>
      </c>
    </row>
  </sheetData>
  <mergeCells count="10">
    <mergeCell ref="D32:D43"/>
    <mergeCell ref="B28:C28"/>
    <mergeCell ref="B44:C44"/>
    <mergeCell ref="B48:C48"/>
    <mergeCell ref="B16:C16"/>
    <mergeCell ref="B19:C19"/>
    <mergeCell ref="B24:C25"/>
    <mergeCell ref="D24:D25"/>
    <mergeCell ref="B26:C26"/>
    <mergeCell ref="B27:C27"/>
  </mergeCells>
  <hyperlinks>
    <hyperlink ref="D58" r:id="rId1"/>
    <hyperlink ref="D50" r:id="rId2"/>
    <hyperlink ref="D62" r:id="rId3"/>
    <hyperlink ref="D66" r:id="rId4"/>
  </hyperlinks>
  <pageMargins left="0.7" right="0.7" top="6.6666666666666693E-2" bottom="0.75" header="0.3" footer="0.3"/>
  <pageSetup paperSize="9" scale="70" fitToWidth="0" orientation="landscape" r:id="rId5"/>
  <rowBreaks count="4" manualBreakCount="4">
    <brk id="20" max="4" man="1"/>
    <brk id="36" max="16383" man="1"/>
    <brk id="40" max="4" man="1"/>
    <brk id="4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6"/>
  <sheetViews>
    <sheetView view="pageLayout" topLeftCell="A63" zoomScaleNormal="80" zoomScaleSheetLayoutView="30" workbookViewId="0">
      <selection activeCell="J43" sqref="J43"/>
    </sheetView>
  </sheetViews>
  <sheetFormatPr defaultRowHeight="15" x14ac:dyDescent="0.25"/>
  <cols>
    <col min="1" max="1" width="1.42578125" style="10" customWidth="1"/>
    <col min="2" max="2" width="9.5703125" style="9" customWidth="1"/>
    <col min="3" max="3" width="26.85546875" style="9" customWidth="1"/>
    <col min="4" max="4" width="21" style="9" customWidth="1"/>
    <col min="5" max="5" width="50.7109375" style="10" customWidth="1"/>
    <col min="6" max="6" width="44.42578125" style="10" customWidth="1"/>
    <col min="7" max="7" width="13.5703125" style="10" customWidth="1"/>
    <col min="8" max="8" width="7.42578125" style="10" customWidth="1"/>
    <col min="9" max="9" width="1.42578125" style="10" customWidth="1"/>
    <col min="10" max="10" width="9.140625" style="10"/>
    <col min="11" max="13" width="18.140625" style="10" customWidth="1"/>
    <col min="14" max="14" width="18.28515625" style="10" customWidth="1"/>
    <col min="15" max="15" width="9.28515625" style="10" customWidth="1"/>
    <col min="16" max="16384" width="9.140625" style="10"/>
  </cols>
  <sheetData>
    <row r="1" spans="2:15" ht="15.75" thickBot="1" x14ac:dyDescent="0.3"/>
    <row r="2" spans="2:15" ht="15.75" thickBot="1" x14ac:dyDescent="0.3">
      <c r="B2" s="36"/>
      <c r="C2" s="37"/>
      <c r="D2" s="37"/>
      <c r="E2" s="38"/>
      <c r="F2" s="38"/>
      <c r="G2" s="38"/>
      <c r="H2" s="39"/>
    </row>
    <row r="3" spans="2:15" ht="21" thickBot="1" x14ac:dyDescent="0.35">
      <c r="B3" s="40"/>
      <c r="C3" s="344" t="s">
        <v>237</v>
      </c>
      <c r="D3" s="345"/>
      <c r="E3" s="345"/>
      <c r="F3" s="345"/>
      <c r="G3" s="346"/>
      <c r="H3" s="305"/>
    </row>
    <row r="4" spans="2:15" x14ac:dyDescent="0.25">
      <c r="B4" s="348"/>
      <c r="C4" s="349"/>
      <c r="D4" s="349"/>
      <c r="E4" s="349"/>
      <c r="F4" s="349"/>
      <c r="G4" s="306"/>
      <c r="H4" s="305"/>
    </row>
    <row r="5" spans="2:15" x14ac:dyDescent="0.25">
      <c r="B5" s="307"/>
      <c r="C5" s="347"/>
      <c r="D5" s="347"/>
      <c r="E5" s="347"/>
      <c r="F5" s="347"/>
      <c r="G5" s="306"/>
      <c r="H5" s="305"/>
    </row>
    <row r="6" spans="2:15" x14ac:dyDescent="0.25">
      <c r="B6" s="307"/>
      <c r="C6" s="308"/>
      <c r="D6" s="309"/>
      <c r="E6" s="98"/>
      <c r="F6" s="306"/>
      <c r="G6" s="306"/>
      <c r="H6" s="305"/>
    </row>
    <row r="7" spans="2:15" x14ac:dyDescent="0.25">
      <c r="B7" s="307"/>
      <c r="C7" s="350" t="s">
        <v>238</v>
      </c>
      <c r="D7" s="350"/>
      <c r="E7" s="27"/>
      <c r="F7" s="306"/>
      <c r="G7" s="306"/>
      <c r="H7" s="305"/>
    </row>
    <row r="8" spans="2:15" ht="27.75" customHeight="1" thickBot="1" x14ac:dyDescent="0.3">
      <c r="B8" s="307"/>
      <c r="C8" s="351" t="s">
        <v>239</v>
      </c>
      <c r="D8" s="351"/>
      <c r="E8" s="351"/>
      <c r="F8" s="351"/>
      <c r="G8" s="306"/>
      <c r="H8" s="305"/>
    </row>
    <row r="9" spans="2:15" ht="50.1" customHeight="1" thickBot="1" x14ac:dyDescent="0.3">
      <c r="B9" s="307"/>
      <c r="C9" s="350" t="s">
        <v>240</v>
      </c>
      <c r="D9" s="350"/>
      <c r="E9" s="352">
        <v>1033308</v>
      </c>
      <c r="F9" s="353"/>
      <c r="G9" s="306"/>
      <c r="H9" s="305"/>
      <c r="K9" s="11"/>
    </row>
    <row r="10" spans="2:15" ht="229.5" customHeight="1" x14ac:dyDescent="0.25">
      <c r="B10" s="307"/>
      <c r="C10" s="350" t="s">
        <v>241</v>
      </c>
      <c r="D10" s="350"/>
      <c r="E10" s="354" t="s">
        <v>242</v>
      </c>
      <c r="F10" s="354"/>
      <c r="G10" s="306"/>
      <c r="H10" s="305"/>
    </row>
    <row r="11" spans="2:15" ht="298.5" customHeight="1" x14ac:dyDescent="0.25">
      <c r="B11" s="307"/>
      <c r="C11" s="285"/>
      <c r="D11" s="285"/>
      <c r="E11" s="355"/>
      <c r="F11" s="355"/>
      <c r="G11" s="306"/>
      <c r="H11" s="305"/>
    </row>
    <row r="12" spans="2:15" ht="39.75" customHeight="1" x14ac:dyDescent="0.25">
      <c r="B12" s="307"/>
      <c r="C12" s="309"/>
      <c r="D12" s="309"/>
      <c r="E12" s="306"/>
      <c r="F12" s="306"/>
      <c r="G12" s="306"/>
      <c r="H12" s="305"/>
    </row>
    <row r="13" spans="2:15" ht="41.25" customHeight="1" thickBot="1" x14ac:dyDescent="0.3">
      <c r="B13" s="307"/>
      <c r="C13" s="350" t="s">
        <v>243</v>
      </c>
      <c r="D13" s="350"/>
      <c r="E13" s="306"/>
      <c r="F13" s="306"/>
      <c r="G13" s="306"/>
      <c r="H13" s="305"/>
      <c r="J13" s="11"/>
      <c r="K13" s="11"/>
      <c r="L13" s="11"/>
      <c r="M13" s="11"/>
      <c r="N13" s="11"/>
      <c r="O13" s="11"/>
    </row>
    <row r="14" spans="2:15" ht="50.1" customHeight="1" x14ac:dyDescent="0.25">
      <c r="B14" s="307"/>
      <c r="C14" s="350" t="s">
        <v>244</v>
      </c>
      <c r="D14" s="350"/>
      <c r="E14" s="145" t="s">
        <v>245</v>
      </c>
      <c r="F14" s="258" t="s">
        <v>246</v>
      </c>
      <c r="G14" s="306"/>
      <c r="H14" s="305"/>
      <c r="J14" s="11"/>
      <c r="K14" s="287"/>
      <c r="L14" s="287"/>
      <c r="M14" s="287"/>
      <c r="N14" s="287"/>
      <c r="O14" s="11"/>
    </row>
    <row r="15" spans="2:15" x14ac:dyDescent="0.25">
      <c r="B15" s="307"/>
      <c r="C15" s="309"/>
      <c r="D15" s="309"/>
      <c r="E15" s="277" t="s">
        <v>247</v>
      </c>
      <c r="F15" s="278">
        <v>370891.44</v>
      </c>
      <c r="G15" s="306"/>
      <c r="H15" s="305"/>
      <c r="J15" s="11"/>
      <c r="K15" s="12"/>
      <c r="L15" s="12"/>
      <c r="M15" s="12"/>
      <c r="N15" s="12"/>
      <c r="O15" s="11"/>
    </row>
    <row r="16" spans="2:15" x14ac:dyDescent="0.25">
      <c r="B16" s="307"/>
      <c r="C16" s="309"/>
      <c r="D16" s="309"/>
      <c r="E16" s="277" t="s">
        <v>248</v>
      </c>
      <c r="F16" s="278"/>
      <c r="G16" s="306"/>
      <c r="H16" s="305"/>
      <c r="J16" s="11"/>
      <c r="K16" s="12"/>
      <c r="L16" s="12"/>
      <c r="M16" s="12"/>
      <c r="N16" s="12"/>
      <c r="O16" s="11"/>
    </row>
    <row r="17" spans="2:15" x14ac:dyDescent="0.25">
      <c r="B17" s="307"/>
      <c r="C17" s="309"/>
      <c r="D17" s="309"/>
      <c r="E17" s="277" t="s">
        <v>249</v>
      </c>
      <c r="F17" s="278">
        <v>4773.83</v>
      </c>
      <c r="G17" s="306"/>
      <c r="H17" s="305"/>
      <c r="J17" s="11"/>
      <c r="K17" s="12"/>
      <c r="L17" s="12"/>
      <c r="M17" s="12"/>
      <c r="N17" s="12"/>
      <c r="O17" s="11"/>
    </row>
    <row r="18" spans="2:15" x14ac:dyDescent="0.25">
      <c r="B18" s="307"/>
      <c r="C18" s="309"/>
      <c r="D18" s="309"/>
      <c r="E18" s="277" t="s">
        <v>250</v>
      </c>
      <c r="F18" s="278"/>
      <c r="G18" s="306"/>
      <c r="H18" s="305"/>
      <c r="J18" s="11"/>
      <c r="K18" s="12"/>
      <c r="L18" s="12"/>
      <c r="M18" s="12"/>
      <c r="N18" s="12"/>
      <c r="O18" s="11"/>
    </row>
    <row r="19" spans="2:15" x14ac:dyDescent="0.25">
      <c r="B19" s="307"/>
      <c r="C19" s="309"/>
      <c r="D19" s="309"/>
      <c r="E19" s="277" t="s">
        <v>251</v>
      </c>
      <c r="F19" s="278"/>
      <c r="G19" s="306"/>
      <c r="H19" s="305"/>
      <c r="J19" s="11"/>
      <c r="K19" s="12"/>
      <c r="L19" s="12"/>
      <c r="M19" s="12"/>
      <c r="N19" s="12"/>
      <c r="O19" s="11"/>
    </row>
    <row r="20" spans="2:15" x14ac:dyDescent="0.25">
      <c r="B20" s="307"/>
      <c r="C20" s="309"/>
      <c r="D20" s="309"/>
      <c r="E20" s="277" t="s">
        <v>252</v>
      </c>
      <c r="F20" s="278"/>
      <c r="G20" s="306"/>
      <c r="H20" s="305"/>
      <c r="J20" s="11"/>
      <c r="K20" s="12"/>
      <c r="L20" s="12"/>
      <c r="M20" s="12"/>
      <c r="N20" s="12"/>
      <c r="O20" s="11"/>
    </row>
    <row r="21" spans="2:15" s="141" customFormat="1" ht="14.25" x14ac:dyDescent="0.2">
      <c r="B21" s="142"/>
      <c r="C21" s="285"/>
      <c r="D21" s="285"/>
      <c r="E21" s="277" t="s">
        <v>253</v>
      </c>
      <c r="F21" s="278">
        <f>SUM(F15:F20)</f>
        <v>375665.27</v>
      </c>
      <c r="G21" s="27"/>
      <c r="H21" s="143"/>
      <c r="J21" s="144"/>
      <c r="K21" s="12"/>
      <c r="L21" s="12"/>
      <c r="M21" s="12"/>
      <c r="N21" s="12"/>
      <c r="O21" s="144"/>
    </row>
    <row r="22" spans="2:15" x14ac:dyDescent="0.25">
      <c r="B22" s="307"/>
      <c r="C22" s="309"/>
      <c r="D22" s="309"/>
      <c r="E22" s="277" t="s">
        <v>254</v>
      </c>
      <c r="F22" s="278">
        <v>54297.91</v>
      </c>
      <c r="G22" s="306"/>
      <c r="H22" s="305"/>
      <c r="J22" s="11"/>
      <c r="K22" s="12"/>
      <c r="L22" s="12"/>
      <c r="M22" s="12"/>
      <c r="N22" s="12"/>
      <c r="O22" s="11"/>
    </row>
    <row r="23" spans="2:15" x14ac:dyDescent="0.25">
      <c r="B23" s="307"/>
      <c r="C23" s="309"/>
      <c r="D23" s="309"/>
      <c r="E23" s="277" t="s">
        <v>255</v>
      </c>
      <c r="F23" s="278">
        <v>48287.02</v>
      </c>
      <c r="G23" s="306"/>
      <c r="H23" s="305"/>
      <c r="J23" s="11"/>
      <c r="K23" s="12"/>
      <c r="L23" s="12"/>
      <c r="M23" s="12"/>
      <c r="N23" s="12"/>
      <c r="O23" s="11"/>
    </row>
    <row r="24" spans="2:15" s="141" customFormat="1" ht="14.25" x14ac:dyDescent="0.2">
      <c r="B24" s="142"/>
      <c r="C24" s="285"/>
      <c r="D24" s="285"/>
      <c r="E24" s="277" t="s">
        <v>256</v>
      </c>
      <c r="F24" s="278">
        <f>SUM(F22:F23)</f>
        <v>102584.93</v>
      </c>
      <c r="G24" s="27"/>
      <c r="H24" s="143"/>
      <c r="J24" s="144"/>
      <c r="K24" s="12"/>
      <c r="L24" s="12"/>
      <c r="M24" s="12"/>
      <c r="N24" s="12"/>
      <c r="O24" s="144"/>
    </row>
    <row r="25" spans="2:15" s="141" customFormat="1" ht="14.25" x14ac:dyDescent="0.2">
      <c r="B25" s="142"/>
      <c r="C25" s="285"/>
      <c r="D25" s="285"/>
      <c r="E25" s="277" t="s">
        <v>257</v>
      </c>
      <c r="F25" s="278"/>
      <c r="G25" s="27"/>
      <c r="H25" s="143"/>
      <c r="J25" s="144"/>
      <c r="K25" s="12"/>
      <c r="L25" s="12"/>
      <c r="M25" s="12"/>
      <c r="N25" s="12"/>
      <c r="O25" s="144"/>
    </row>
    <row r="26" spans="2:15" s="141" customFormat="1" ht="14.25" x14ac:dyDescent="0.2">
      <c r="B26" s="142"/>
      <c r="C26" s="285"/>
      <c r="D26" s="285"/>
      <c r="E26" s="277" t="s">
        <v>258</v>
      </c>
      <c r="F26" s="278">
        <v>23717.57</v>
      </c>
      <c r="G26" s="27"/>
      <c r="H26" s="143"/>
      <c r="J26" s="144"/>
      <c r="K26" s="12"/>
      <c r="L26" s="12"/>
      <c r="M26" s="12"/>
      <c r="N26" s="12"/>
      <c r="O26" s="144"/>
    </row>
    <row r="27" spans="2:15" x14ac:dyDescent="0.25">
      <c r="B27" s="307"/>
      <c r="C27" s="309"/>
      <c r="D27" s="309"/>
      <c r="E27" s="277" t="s">
        <v>259</v>
      </c>
      <c r="F27" s="278">
        <v>17008.009999999998</v>
      </c>
      <c r="G27" s="306"/>
      <c r="H27" s="305"/>
      <c r="J27" s="11"/>
      <c r="K27" s="12"/>
      <c r="L27" s="12"/>
      <c r="M27" s="12"/>
      <c r="N27" s="12"/>
      <c r="O27" s="11"/>
    </row>
    <row r="28" spans="2:15" s="141" customFormat="1" ht="14.25" x14ac:dyDescent="0.2">
      <c r="B28" s="142"/>
      <c r="C28" s="285"/>
      <c r="D28" s="285"/>
      <c r="E28" s="277" t="s">
        <v>260</v>
      </c>
      <c r="F28" s="278">
        <f>SUM(F26:F27)</f>
        <v>40725.58</v>
      </c>
      <c r="G28" s="27"/>
      <c r="H28" s="143"/>
      <c r="J28" s="144"/>
      <c r="K28" s="12"/>
      <c r="L28" s="12"/>
      <c r="M28" s="12"/>
      <c r="N28" s="12"/>
      <c r="O28" s="144"/>
    </row>
    <row r="29" spans="2:15" x14ac:dyDescent="0.25">
      <c r="B29" s="307"/>
      <c r="C29" s="309"/>
      <c r="D29" s="309"/>
      <c r="E29" s="277" t="s">
        <v>261</v>
      </c>
      <c r="F29" s="278">
        <v>98.63</v>
      </c>
      <c r="G29" s="306"/>
      <c r="H29" s="305"/>
      <c r="J29" s="11"/>
      <c r="K29" s="12"/>
      <c r="L29" s="12"/>
      <c r="M29" s="12"/>
      <c r="N29" s="12"/>
      <c r="O29" s="11"/>
    </row>
    <row r="30" spans="2:15" x14ac:dyDescent="0.25">
      <c r="B30" s="307"/>
      <c r="C30" s="309"/>
      <c r="D30" s="309"/>
      <c r="E30" s="277" t="s">
        <v>262</v>
      </c>
      <c r="F30" s="278"/>
      <c r="G30" s="306"/>
      <c r="H30" s="305"/>
      <c r="J30" s="11"/>
      <c r="K30" s="12"/>
      <c r="L30" s="12"/>
      <c r="M30" s="12"/>
      <c r="N30" s="12"/>
      <c r="O30" s="11"/>
    </row>
    <row r="31" spans="2:15" x14ac:dyDescent="0.25">
      <c r="B31" s="307"/>
      <c r="C31" s="309"/>
      <c r="D31" s="309"/>
      <c r="E31" s="277" t="s">
        <v>263</v>
      </c>
      <c r="F31" s="278"/>
      <c r="G31" s="306"/>
      <c r="H31" s="305"/>
      <c r="J31" s="11"/>
      <c r="K31" s="12"/>
      <c r="L31" s="12"/>
      <c r="M31" s="12"/>
      <c r="N31" s="12"/>
      <c r="O31" s="11"/>
    </row>
    <row r="32" spans="2:15" x14ac:dyDescent="0.25">
      <c r="B32" s="307"/>
      <c r="C32" s="309"/>
      <c r="D32" s="309"/>
      <c r="E32" s="277" t="s">
        <v>264</v>
      </c>
      <c r="F32" s="278"/>
      <c r="G32" s="306"/>
      <c r="H32" s="305"/>
      <c r="J32" s="11"/>
      <c r="K32" s="12"/>
      <c r="L32" s="12"/>
      <c r="M32" s="12"/>
      <c r="N32" s="12"/>
      <c r="O32" s="11"/>
    </row>
    <row r="33" spans="2:15" s="141" customFormat="1" ht="14.25" x14ac:dyDescent="0.2">
      <c r="B33" s="142"/>
      <c r="C33" s="285"/>
      <c r="D33" s="285"/>
      <c r="E33" s="277" t="s">
        <v>265</v>
      </c>
      <c r="F33" s="278">
        <f>SUM(F29:F32)</f>
        <v>98.63</v>
      </c>
      <c r="G33" s="27"/>
      <c r="H33" s="143"/>
      <c r="J33" s="144"/>
      <c r="K33" s="12"/>
      <c r="L33" s="12"/>
      <c r="M33" s="12"/>
      <c r="N33" s="12"/>
      <c r="O33" s="144"/>
    </row>
    <row r="34" spans="2:15" x14ac:dyDescent="0.25">
      <c r="B34" s="307"/>
      <c r="C34" s="309"/>
      <c r="D34" s="309"/>
      <c r="E34" s="277" t="s">
        <v>266</v>
      </c>
      <c r="F34" s="278"/>
      <c r="G34" s="306"/>
      <c r="H34" s="305"/>
      <c r="J34" s="11"/>
      <c r="K34" s="12"/>
      <c r="L34" s="12"/>
      <c r="M34" s="12"/>
      <c r="N34" s="12"/>
      <c r="O34" s="11"/>
    </row>
    <row r="35" spans="2:15" x14ac:dyDescent="0.25">
      <c r="B35" s="307"/>
      <c r="C35" s="309"/>
      <c r="D35" s="309"/>
      <c r="E35" s="277" t="s">
        <v>267</v>
      </c>
      <c r="F35" s="278">
        <v>762.87</v>
      </c>
      <c r="G35" s="306"/>
      <c r="H35" s="305"/>
      <c r="J35" s="11"/>
      <c r="K35" s="12"/>
      <c r="L35" s="12"/>
      <c r="M35" s="12"/>
      <c r="N35" s="12"/>
      <c r="O35" s="11"/>
    </row>
    <row r="36" spans="2:15" x14ac:dyDescent="0.25">
      <c r="B36" s="307"/>
      <c r="C36" s="309"/>
      <c r="D36" s="309"/>
      <c r="E36" s="277" t="s">
        <v>268</v>
      </c>
      <c r="F36" s="278">
        <v>29455.13</v>
      </c>
      <c r="G36" s="306"/>
      <c r="H36" s="305"/>
      <c r="J36" s="11"/>
      <c r="K36" s="12"/>
      <c r="L36" s="12"/>
      <c r="M36" s="12"/>
      <c r="N36" s="12"/>
      <c r="O36" s="11"/>
    </row>
    <row r="37" spans="2:15" x14ac:dyDescent="0.25">
      <c r="B37" s="307"/>
      <c r="C37" s="309"/>
      <c r="D37" s="309"/>
      <c r="E37" s="277" t="s">
        <v>269</v>
      </c>
      <c r="F37" s="278">
        <v>4114.54</v>
      </c>
      <c r="G37" s="306"/>
      <c r="H37" s="305"/>
      <c r="J37" s="11"/>
      <c r="K37" s="12"/>
      <c r="L37" s="12"/>
      <c r="M37" s="12"/>
      <c r="N37" s="12"/>
      <c r="O37" s="11"/>
    </row>
    <row r="38" spans="2:15" x14ac:dyDescent="0.25">
      <c r="B38" s="307"/>
      <c r="C38" s="309"/>
      <c r="D38" s="309"/>
      <c r="E38" s="277" t="s">
        <v>270</v>
      </c>
      <c r="F38" s="278"/>
      <c r="G38" s="306"/>
      <c r="H38" s="305"/>
      <c r="J38" s="11"/>
      <c r="K38" s="12"/>
      <c r="L38" s="12"/>
      <c r="M38" s="12"/>
      <c r="N38" s="12"/>
      <c r="O38" s="11"/>
    </row>
    <row r="39" spans="2:15" s="141" customFormat="1" ht="14.25" x14ac:dyDescent="0.2">
      <c r="B39" s="142"/>
      <c r="C39" s="285"/>
      <c r="D39" s="285"/>
      <c r="E39" s="277" t="s">
        <v>271</v>
      </c>
      <c r="F39" s="278">
        <f>SUM(F34:F38)</f>
        <v>34332.54</v>
      </c>
      <c r="G39" s="27"/>
      <c r="H39" s="143"/>
      <c r="J39" s="144"/>
      <c r="K39" s="12"/>
      <c r="L39" s="12"/>
      <c r="M39" s="12"/>
      <c r="N39" s="12"/>
      <c r="O39" s="144"/>
    </row>
    <row r="40" spans="2:15" s="141" customFormat="1" thickBot="1" x14ac:dyDescent="0.25">
      <c r="B40" s="142"/>
      <c r="C40" s="285"/>
      <c r="D40" s="285"/>
      <c r="E40" s="277" t="s">
        <v>272</v>
      </c>
      <c r="F40" s="278">
        <v>130084</v>
      </c>
      <c r="G40" s="27"/>
      <c r="H40" s="143"/>
      <c r="J40" s="144"/>
      <c r="K40" s="12"/>
      <c r="L40" s="12"/>
      <c r="M40" s="12"/>
      <c r="N40" s="12"/>
      <c r="O40" s="144"/>
    </row>
    <row r="41" spans="2:15" ht="15.75" thickBot="1" x14ac:dyDescent="0.3">
      <c r="B41" s="307"/>
      <c r="C41" s="309"/>
      <c r="D41" s="309"/>
      <c r="E41" s="279" t="s">
        <v>273</v>
      </c>
      <c r="F41" s="280">
        <f>F21+F24+F28+F33+F39+F40</f>
        <v>683490.95000000007</v>
      </c>
      <c r="G41" s="306"/>
      <c r="H41" s="305"/>
      <c r="J41" s="11"/>
      <c r="K41" s="163"/>
      <c r="L41" s="153"/>
      <c r="M41" s="12"/>
      <c r="N41" s="12"/>
      <c r="O41" s="11"/>
    </row>
    <row r="42" spans="2:15" x14ac:dyDescent="0.25">
      <c r="B42" s="307"/>
      <c r="C42" s="309"/>
      <c r="D42" s="309"/>
      <c r="E42" s="306"/>
      <c r="F42" s="306"/>
      <c r="G42" s="306"/>
      <c r="H42" s="305"/>
      <c r="J42" s="11"/>
      <c r="K42" s="11"/>
      <c r="L42" s="11"/>
      <c r="M42" s="11"/>
      <c r="N42" s="11"/>
      <c r="O42" s="11"/>
    </row>
    <row r="43" spans="2:15" ht="30.75" customHeight="1" thickBot="1" x14ac:dyDescent="0.3">
      <c r="B43" s="307"/>
      <c r="C43" s="350" t="s">
        <v>274</v>
      </c>
      <c r="D43" s="350"/>
      <c r="E43" s="306"/>
      <c r="F43" s="306"/>
      <c r="G43" s="306"/>
      <c r="H43" s="305"/>
      <c r="J43" s="11"/>
      <c r="K43" s="11"/>
      <c r="L43" s="11"/>
      <c r="M43" s="11"/>
      <c r="N43" s="11"/>
      <c r="O43" s="11"/>
    </row>
    <row r="44" spans="2:15" ht="71.25" customHeight="1" x14ac:dyDescent="0.25">
      <c r="B44" s="307"/>
      <c r="C44" s="350" t="s">
        <v>275</v>
      </c>
      <c r="D44" s="350"/>
      <c r="E44" s="126" t="s">
        <v>276</v>
      </c>
      <c r="F44" s="359" t="s">
        <v>277</v>
      </c>
      <c r="G44" s="337">
        <v>260647</v>
      </c>
      <c r="H44" s="305"/>
    </row>
    <row r="45" spans="2:15" ht="46.5" customHeight="1" x14ac:dyDescent="0.25">
      <c r="B45" s="307"/>
      <c r="C45" s="309"/>
      <c r="D45" s="309"/>
      <c r="E45" s="127" t="s">
        <v>278</v>
      </c>
      <c r="F45" s="360"/>
      <c r="G45" s="338"/>
      <c r="H45" s="305"/>
    </row>
    <row r="46" spans="2:15" ht="100.5" customHeight="1" x14ac:dyDescent="0.25">
      <c r="B46" s="307"/>
      <c r="C46" s="309"/>
      <c r="D46" s="309"/>
      <c r="E46" s="146" t="s">
        <v>279</v>
      </c>
      <c r="F46" s="156" t="s">
        <v>280</v>
      </c>
      <c r="G46" s="269">
        <f>80000+480000</f>
        <v>560000</v>
      </c>
      <c r="H46" s="305"/>
    </row>
    <row r="47" spans="2:15" ht="42" customHeight="1" x14ac:dyDescent="0.25">
      <c r="B47" s="307"/>
      <c r="C47" s="309"/>
      <c r="D47" s="309"/>
      <c r="E47" s="127" t="s">
        <v>281</v>
      </c>
      <c r="F47" s="147" t="s">
        <v>282</v>
      </c>
      <c r="G47" s="262">
        <v>0</v>
      </c>
      <c r="H47" s="305"/>
    </row>
    <row r="48" spans="2:15" ht="54.75" customHeight="1" x14ac:dyDescent="0.25">
      <c r="B48" s="307"/>
      <c r="C48" s="309"/>
      <c r="D48" s="309"/>
      <c r="E48" s="127" t="s">
        <v>283</v>
      </c>
      <c r="F48" s="147" t="s">
        <v>284</v>
      </c>
      <c r="G48" s="262">
        <v>0</v>
      </c>
      <c r="H48" s="305"/>
    </row>
    <row r="49" spans="2:10" ht="30.75" thickBot="1" x14ac:dyDescent="0.3">
      <c r="B49" s="307"/>
      <c r="C49" s="309"/>
      <c r="D49" s="309"/>
      <c r="E49" s="128" t="s">
        <v>285</v>
      </c>
      <c r="F49" s="157" t="s">
        <v>284</v>
      </c>
      <c r="G49" s="262">
        <v>0</v>
      </c>
      <c r="H49" s="305"/>
    </row>
    <row r="50" spans="2:10" ht="64.5" customHeight="1" x14ac:dyDescent="0.25">
      <c r="B50" s="307"/>
      <c r="C50" s="309"/>
      <c r="D50" s="309"/>
      <c r="E50" s="129" t="s">
        <v>286</v>
      </c>
      <c r="F50" s="361" t="s">
        <v>287</v>
      </c>
      <c r="G50" s="262">
        <v>0</v>
      </c>
      <c r="H50" s="305"/>
    </row>
    <row r="51" spans="2:10" ht="57.75" customHeight="1" thickBot="1" x14ac:dyDescent="0.3">
      <c r="B51" s="307"/>
      <c r="C51" s="309"/>
      <c r="D51" s="309"/>
      <c r="E51" s="130" t="s">
        <v>288</v>
      </c>
      <c r="F51" s="362"/>
      <c r="G51" s="262">
        <v>0</v>
      </c>
      <c r="H51" s="305"/>
    </row>
    <row r="52" spans="2:10" ht="65.25" customHeight="1" thickBot="1" x14ac:dyDescent="0.3">
      <c r="B52" s="307"/>
      <c r="C52" s="309"/>
      <c r="D52" s="309"/>
      <c r="E52" s="159" t="s">
        <v>289</v>
      </c>
      <c r="F52" s="284" t="s">
        <v>290</v>
      </c>
      <c r="G52" s="263">
        <v>20000</v>
      </c>
      <c r="H52" s="305"/>
    </row>
    <row r="53" spans="2:10" ht="31.5" customHeight="1" x14ac:dyDescent="0.25">
      <c r="B53" s="307"/>
      <c r="C53" s="309"/>
      <c r="D53" s="309"/>
      <c r="E53" s="127" t="s">
        <v>291</v>
      </c>
      <c r="F53" s="339" t="s">
        <v>292</v>
      </c>
      <c r="G53" s="341">
        <v>71290</v>
      </c>
      <c r="H53" s="305"/>
    </row>
    <row r="54" spans="2:10" ht="46.5" customHeight="1" thickBot="1" x14ac:dyDescent="0.3">
      <c r="B54" s="307"/>
      <c r="C54" s="309"/>
      <c r="D54" s="309"/>
      <c r="E54" s="158" t="s">
        <v>293</v>
      </c>
      <c r="F54" s="340"/>
      <c r="G54" s="342"/>
      <c r="H54" s="305"/>
      <c r="J54" s="148"/>
    </row>
    <row r="55" spans="2:10" ht="111.75" customHeight="1" thickBot="1" x14ac:dyDescent="0.3">
      <c r="B55" s="307"/>
      <c r="C55" s="309"/>
      <c r="D55" s="309"/>
      <c r="E55" s="270" t="s">
        <v>294</v>
      </c>
      <c r="F55" s="343" t="s">
        <v>295</v>
      </c>
      <c r="G55" s="264">
        <v>100000</v>
      </c>
      <c r="H55" s="305"/>
      <c r="J55" s="148"/>
    </row>
    <row r="56" spans="2:10" ht="39.75" customHeight="1" thickBot="1" x14ac:dyDescent="0.3">
      <c r="B56" s="307"/>
      <c r="C56" s="309"/>
      <c r="D56" s="309"/>
      <c r="E56" s="271" t="s">
        <v>296</v>
      </c>
      <c r="F56" s="343"/>
      <c r="G56" s="260"/>
      <c r="H56" s="305"/>
    </row>
    <row r="57" spans="2:10" ht="78.75" customHeight="1" thickBot="1" x14ac:dyDescent="0.3">
      <c r="B57" s="307"/>
      <c r="C57" s="309"/>
      <c r="D57" s="309"/>
      <c r="E57" s="131" t="s">
        <v>297</v>
      </c>
      <c r="F57" s="343"/>
      <c r="G57" s="260"/>
      <c r="H57" s="305"/>
    </row>
    <row r="58" spans="2:10" ht="15.75" thickBot="1" x14ac:dyDescent="0.3">
      <c r="B58" s="307"/>
      <c r="C58" s="309"/>
      <c r="D58" s="309"/>
      <c r="E58" s="132" t="s">
        <v>298</v>
      </c>
      <c r="F58" s="343"/>
      <c r="G58" s="259"/>
      <c r="H58" s="305"/>
    </row>
    <row r="59" spans="2:10" ht="37.5" customHeight="1" thickBot="1" x14ac:dyDescent="0.3">
      <c r="B59" s="307"/>
      <c r="C59" s="309"/>
      <c r="D59" s="309"/>
      <c r="E59" s="159" t="s">
        <v>299</v>
      </c>
      <c r="F59" s="274" t="s">
        <v>300</v>
      </c>
      <c r="G59" s="275">
        <f>10000</f>
        <v>10000</v>
      </c>
      <c r="H59" s="305"/>
    </row>
    <row r="60" spans="2:10" ht="42.75" customHeight="1" thickBot="1" x14ac:dyDescent="0.3">
      <c r="B60" s="307"/>
      <c r="C60" s="309"/>
      <c r="D60" s="309"/>
      <c r="E60" s="133" t="s">
        <v>301</v>
      </c>
      <c r="F60" s="274" t="s">
        <v>302</v>
      </c>
      <c r="G60" s="274">
        <v>50000</v>
      </c>
      <c r="H60" s="305"/>
    </row>
    <row r="61" spans="2:10" ht="68.25" customHeight="1" thickBot="1" x14ac:dyDescent="0.3">
      <c r="B61" s="307"/>
      <c r="C61" s="309"/>
      <c r="D61" s="309"/>
      <c r="E61" s="272" t="s">
        <v>303</v>
      </c>
      <c r="F61" s="274"/>
      <c r="G61" s="274"/>
      <c r="H61" s="305"/>
    </row>
    <row r="62" spans="2:10" ht="42" customHeight="1" thickBot="1" x14ac:dyDescent="0.3">
      <c r="B62" s="307"/>
      <c r="C62" s="309"/>
      <c r="D62" s="309"/>
      <c r="E62" s="272" t="s">
        <v>304</v>
      </c>
      <c r="F62" s="274" t="s">
        <v>305</v>
      </c>
      <c r="G62" s="274">
        <f>25000</f>
        <v>25000</v>
      </c>
      <c r="H62" s="305"/>
    </row>
    <row r="63" spans="2:10" ht="36.75" thickBot="1" x14ac:dyDescent="0.3">
      <c r="B63" s="307"/>
      <c r="C63" s="309"/>
      <c r="D63" s="309"/>
      <c r="E63" s="273" t="s">
        <v>306</v>
      </c>
      <c r="F63" s="274"/>
      <c r="G63" s="274"/>
      <c r="H63" s="305"/>
    </row>
    <row r="64" spans="2:10" ht="30.75" thickBot="1" x14ac:dyDescent="0.3">
      <c r="B64" s="307"/>
      <c r="C64" s="309"/>
      <c r="D64" s="309"/>
      <c r="E64" s="155" t="s">
        <v>272</v>
      </c>
      <c r="F64" s="266" t="s">
        <v>307</v>
      </c>
      <c r="G64" s="265">
        <v>132325</v>
      </c>
      <c r="H64" s="305"/>
    </row>
    <row r="65" spans="2:8" ht="15.75" thickBot="1" x14ac:dyDescent="0.3">
      <c r="B65" s="307"/>
      <c r="C65" s="309"/>
      <c r="D65" s="309"/>
      <c r="E65" s="125" t="s">
        <v>273</v>
      </c>
      <c r="F65" s="154"/>
      <c r="G65" s="261"/>
      <c r="H65" s="305"/>
    </row>
    <row r="66" spans="2:8" ht="15.75" thickBot="1" x14ac:dyDescent="0.3">
      <c r="B66" s="307"/>
      <c r="C66" s="309"/>
      <c r="D66" s="309"/>
      <c r="E66" s="125" t="s">
        <v>273</v>
      </c>
      <c r="F66" s="233"/>
      <c r="G66" s="267">
        <f>SUM(G44:G64)</f>
        <v>1229262</v>
      </c>
      <c r="H66" s="305"/>
    </row>
    <row r="67" spans="2:8" x14ac:dyDescent="0.25">
      <c r="B67" s="307"/>
      <c r="C67" s="309"/>
      <c r="D67" s="309"/>
      <c r="E67" s="306"/>
      <c r="F67" s="306"/>
      <c r="G67" s="306"/>
      <c r="H67" s="305"/>
    </row>
    <row r="68" spans="2:8" ht="34.5" customHeight="1" thickBot="1" x14ac:dyDescent="0.3">
      <c r="B68" s="307"/>
      <c r="C68" s="350" t="s">
        <v>308</v>
      </c>
      <c r="D68" s="350"/>
      <c r="E68" s="350"/>
      <c r="F68" s="350"/>
      <c r="G68" s="310"/>
      <c r="H68" s="305"/>
    </row>
    <row r="69" spans="2:8" ht="70.5" customHeight="1" thickBot="1" x14ac:dyDescent="0.3">
      <c r="B69" s="307"/>
      <c r="C69" s="350" t="s">
        <v>309</v>
      </c>
      <c r="D69" s="350"/>
      <c r="E69" s="366" t="s">
        <v>310</v>
      </c>
      <c r="F69" s="367"/>
      <c r="G69" s="306"/>
      <c r="H69" s="305"/>
    </row>
    <row r="70" spans="2:8" ht="15.75" thickBot="1" x14ac:dyDescent="0.3">
      <c r="B70" s="307"/>
      <c r="C70" s="372"/>
      <c r="D70" s="372"/>
      <c r="E70" s="372"/>
      <c r="F70" s="372"/>
      <c r="G70" s="306"/>
      <c r="H70" s="305"/>
    </row>
    <row r="71" spans="2:8" ht="63" customHeight="1" thickBot="1" x14ac:dyDescent="0.3">
      <c r="B71" s="307"/>
      <c r="C71" s="350" t="s">
        <v>311</v>
      </c>
      <c r="D71" s="350"/>
      <c r="E71" s="370">
        <v>320645</v>
      </c>
      <c r="F71" s="371"/>
      <c r="G71" s="306"/>
      <c r="H71" s="305"/>
    </row>
    <row r="72" spans="2:8" ht="81" customHeight="1" thickBot="1" x14ac:dyDescent="0.3">
      <c r="B72" s="307"/>
      <c r="C72" s="350" t="s">
        <v>312</v>
      </c>
      <c r="D72" s="350"/>
      <c r="E72" s="368" t="s">
        <v>313</v>
      </c>
      <c r="F72" s="369"/>
      <c r="G72" s="306"/>
      <c r="H72" s="305"/>
    </row>
    <row r="73" spans="2:8" x14ac:dyDescent="0.25">
      <c r="B73" s="307"/>
      <c r="C73" s="309"/>
      <c r="D73" s="309"/>
      <c r="E73" s="306"/>
      <c r="F73" s="306"/>
      <c r="G73" s="306"/>
      <c r="H73" s="305"/>
    </row>
    <row r="74" spans="2:8" ht="15.75" thickBot="1" x14ac:dyDescent="0.3">
      <c r="B74" s="311"/>
      <c r="C74" s="356"/>
      <c r="D74" s="356"/>
      <c r="E74" s="41"/>
      <c r="F74" s="312"/>
      <c r="G74" s="312"/>
      <c r="H74" s="313"/>
    </row>
    <row r="75" spans="2:8" s="13" customFormat="1" ht="65.099999999999994" customHeight="1" x14ac:dyDescent="0.25">
      <c r="B75" s="314"/>
      <c r="C75" s="357"/>
      <c r="D75" s="357"/>
      <c r="E75" s="358"/>
      <c r="F75" s="358"/>
      <c r="G75" s="315"/>
    </row>
    <row r="76" spans="2:8" ht="59.25" customHeight="1" x14ac:dyDescent="0.25">
      <c r="B76" s="314"/>
      <c r="C76" s="286"/>
      <c r="D76" s="286"/>
      <c r="E76" s="12"/>
      <c r="F76" s="12"/>
      <c r="G76" s="315"/>
    </row>
    <row r="77" spans="2:8" ht="50.1" customHeight="1" x14ac:dyDescent="0.25">
      <c r="B77" s="314"/>
      <c r="C77" s="363"/>
      <c r="D77" s="363"/>
      <c r="E77" s="365"/>
      <c r="F77" s="365"/>
      <c r="G77" s="315"/>
    </row>
    <row r="78" spans="2:8" ht="99.95" customHeight="1" x14ac:dyDescent="0.25">
      <c r="B78" s="314"/>
      <c r="C78" s="363"/>
      <c r="D78" s="363"/>
      <c r="E78" s="364"/>
      <c r="F78" s="364"/>
      <c r="G78" s="315"/>
    </row>
    <row r="79" spans="2:8" x14ac:dyDescent="0.25">
      <c r="B79" s="314"/>
      <c r="C79" s="314"/>
      <c r="D79" s="314"/>
      <c r="E79" s="315"/>
      <c r="F79" s="315"/>
      <c r="G79" s="315"/>
    </row>
    <row r="80" spans="2:8" x14ac:dyDescent="0.25">
      <c r="B80" s="314"/>
      <c r="C80" s="357"/>
      <c r="D80" s="357"/>
      <c r="E80" s="315"/>
      <c r="F80" s="315"/>
      <c r="G80" s="315"/>
    </row>
    <row r="81" spans="2:7" ht="50.1" customHeight="1" x14ac:dyDescent="0.25">
      <c r="B81" s="314"/>
      <c r="C81" s="357"/>
      <c r="D81" s="357"/>
      <c r="E81" s="364"/>
      <c r="F81" s="364"/>
      <c r="G81" s="315"/>
    </row>
    <row r="82" spans="2:7" ht="99.95" customHeight="1" x14ac:dyDescent="0.25">
      <c r="B82" s="314"/>
      <c r="C82" s="363"/>
      <c r="D82" s="363"/>
      <c r="E82" s="364"/>
      <c r="F82" s="364"/>
      <c r="G82" s="315"/>
    </row>
    <row r="83" spans="2:7" x14ac:dyDescent="0.25">
      <c r="B83" s="314"/>
      <c r="C83" s="316"/>
      <c r="D83" s="314"/>
      <c r="E83" s="317"/>
      <c r="F83" s="315"/>
      <c r="G83" s="315"/>
    </row>
    <row r="84" spans="2:7" x14ac:dyDescent="0.25">
      <c r="B84" s="314"/>
      <c r="C84" s="316"/>
      <c r="D84" s="316"/>
      <c r="E84" s="317"/>
      <c r="F84" s="317"/>
      <c r="G84" s="318"/>
    </row>
    <row r="85" spans="2:7" x14ac:dyDescent="0.25">
      <c r="E85" s="14"/>
      <c r="F85" s="14"/>
    </row>
    <row r="86" spans="2:7" x14ac:dyDescent="0.25">
      <c r="E86" s="14"/>
      <c r="F86" s="14"/>
    </row>
  </sheetData>
  <mergeCells count="39">
    <mergeCell ref="C82:D82"/>
    <mergeCell ref="E81:F81"/>
    <mergeCell ref="E82:F82"/>
    <mergeCell ref="E78:F78"/>
    <mergeCell ref="E77:F77"/>
    <mergeCell ref="C77:D77"/>
    <mergeCell ref="C78:D78"/>
    <mergeCell ref="C81:D81"/>
    <mergeCell ref="C80:D80"/>
    <mergeCell ref="C44:D44"/>
    <mergeCell ref="C74:D74"/>
    <mergeCell ref="C75:D75"/>
    <mergeCell ref="E75:F75"/>
    <mergeCell ref="C68:F68"/>
    <mergeCell ref="F44:F45"/>
    <mergeCell ref="F50:F51"/>
    <mergeCell ref="C69:D69"/>
    <mergeCell ref="E69:F69"/>
    <mergeCell ref="C71:D71"/>
    <mergeCell ref="E72:F72"/>
    <mergeCell ref="E71:F71"/>
    <mergeCell ref="C72:D72"/>
    <mergeCell ref="C70:F70"/>
    <mergeCell ref="G44:G45"/>
    <mergeCell ref="F53:F54"/>
    <mergeCell ref="G53:G54"/>
    <mergeCell ref="F55:F58"/>
    <mergeCell ref="C3:G3"/>
    <mergeCell ref="C5:F5"/>
    <mergeCell ref="B4:F4"/>
    <mergeCell ref="C7:D7"/>
    <mergeCell ref="C8:F8"/>
    <mergeCell ref="C9:D9"/>
    <mergeCell ref="E9:F9"/>
    <mergeCell ref="C13:D13"/>
    <mergeCell ref="E10:F11"/>
    <mergeCell ref="C14:D14"/>
    <mergeCell ref="C10:D10"/>
    <mergeCell ref="C43:D43"/>
  </mergeCells>
  <dataValidations disablePrompts="1" count="2">
    <dataValidation type="whole" allowBlank="1" showInputMessage="1" showErrorMessage="1" sqref="E77 E71 E9">
      <formula1>-999999999</formula1>
      <formula2>999999999</formula2>
    </dataValidation>
    <dataValidation type="list" allowBlank="1" showInputMessage="1" showErrorMessage="1" sqref="E81">
      <formula1>$K$87:$K$88</formula1>
    </dataValidation>
  </dataValidations>
  <pageMargins left="0.25" right="0.25" top="0.2265625" bottom="0.19" header="0.17" footer="0.17"/>
  <pageSetup paperSize="9" scale="75" orientation="landscape" r:id="rId1"/>
  <rowBreaks count="2" manualBreakCount="2">
    <brk id="42" max="7" man="1"/>
    <brk id="5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7"/>
  <sheetViews>
    <sheetView topLeftCell="A24" zoomScaleNormal="100" zoomScaleSheetLayoutView="100" workbookViewId="0">
      <selection activeCell="E23" sqref="E23:F23"/>
    </sheetView>
  </sheetViews>
  <sheetFormatPr defaultRowHeight="15" x14ac:dyDescent="0.25"/>
  <cols>
    <col min="1" max="2" width="1.85546875" customWidth="1"/>
    <col min="3" max="3" width="43" style="198" customWidth="1"/>
    <col min="4" max="4" width="52.42578125" customWidth="1"/>
    <col min="5" max="5" width="22.85546875" style="160" customWidth="1"/>
    <col min="6" max="6" width="82.85546875" style="160" customWidth="1"/>
    <col min="7" max="7" width="7.7109375" customWidth="1"/>
    <col min="8" max="8" width="25.85546875" customWidth="1"/>
  </cols>
  <sheetData>
    <row r="1" spans="2:7" ht="15.75" thickBot="1" x14ac:dyDescent="0.3"/>
    <row r="2" spans="2:7" ht="15.75" thickBot="1" x14ac:dyDescent="0.3">
      <c r="B2" s="51"/>
      <c r="C2" s="199"/>
      <c r="D2" s="52"/>
      <c r="E2" s="170"/>
      <c r="F2" s="170"/>
      <c r="G2" s="53"/>
    </row>
    <row r="3" spans="2:7" ht="21" thickBot="1" x14ac:dyDescent="0.35">
      <c r="B3" s="54"/>
      <c r="C3" s="344" t="s">
        <v>314</v>
      </c>
      <c r="D3" s="345"/>
      <c r="E3" s="345"/>
      <c r="F3" s="346"/>
      <c r="G3" s="28"/>
    </row>
    <row r="4" spans="2:7" x14ac:dyDescent="0.25">
      <c r="B4" s="373"/>
      <c r="C4" s="374"/>
      <c r="D4" s="374"/>
      <c r="E4" s="374"/>
      <c r="F4" s="374"/>
      <c r="G4" s="28"/>
    </row>
    <row r="5" spans="2:7" x14ac:dyDescent="0.25">
      <c r="B5" s="29"/>
      <c r="C5" s="394"/>
      <c r="D5" s="394"/>
      <c r="E5" s="394"/>
      <c r="F5" s="394"/>
      <c r="G5" s="28"/>
    </row>
    <row r="6" spans="2:7" x14ac:dyDescent="0.25">
      <c r="B6" s="29"/>
      <c r="C6" s="200"/>
      <c r="D6" s="31"/>
      <c r="E6" s="30"/>
      <c r="F6" s="31"/>
      <c r="G6" s="28"/>
    </row>
    <row r="7" spans="2:7" x14ac:dyDescent="0.25">
      <c r="B7" s="29"/>
      <c r="C7" s="395" t="s">
        <v>315</v>
      </c>
      <c r="D7" s="395"/>
      <c r="E7" s="32"/>
      <c r="F7" s="31"/>
      <c r="G7" s="28"/>
    </row>
    <row r="8" spans="2:7" ht="15.75" thickBot="1" x14ac:dyDescent="0.3">
      <c r="B8" s="29"/>
      <c r="C8" s="396" t="s">
        <v>316</v>
      </c>
      <c r="D8" s="396"/>
      <c r="E8" s="396"/>
      <c r="F8" s="396"/>
      <c r="G8" s="28"/>
    </row>
    <row r="9" spans="2:7" ht="15.75" thickBot="1" x14ac:dyDescent="0.3">
      <c r="B9" s="29"/>
      <c r="C9" s="15" t="s">
        <v>317</v>
      </c>
      <c r="D9" s="16" t="s">
        <v>318</v>
      </c>
      <c r="E9" s="397" t="s">
        <v>319</v>
      </c>
      <c r="F9" s="398"/>
      <c r="G9" s="28"/>
    </row>
    <row r="10" spans="2:7" s="184" customFormat="1" ht="141.75" x14ac:dyDescent="0.25">
      <c r="B10" s="186"/>
      <c r="C10" s="201" t="s">
        <v>320</v>
      </c>
      <c r="D10" s="187" t="s">
        <v>321</v>
      </c>
      <c r="E10" s="392" t="s">
        <v>322</v>
      </c>
      <c r="F10" s="393"/>
      <c r="G10" s="188"/>
    </row>
    <row r="11" spans="2:7" s="184" customFormat="1" ht="97.5" customHeight="1" x14ac:dyDescent="0.25">
      <c r="B11" s="186"/>
      <c r="C11" s="201" t="s">
        <v>323</v>
      </c>
      <c r="D11" s="189" t="s">
        <v>324</v>
      </c>
      <c r="E11" s="399" t="s">
        <v>325</v>
      </c>
      <c r="F11" s="400"/>
      <c r="G11" s="188"/>
    </row>
    <row r="12" spans="2:7" s="184" customFormat="1" ht="195" customHeight="1" x14ac:dyDescent="0.25">
      <c r="B12" s="186"/>
      <c r="C12" s="201" t="s">
        <v>326</v>
      </c>
      <c r="D12" s="189" t="s">
        <v>327</v>
      </c>
      <c r="E12" s="399" t="s">
        <v>328</v>
      </c>
      <c r="F12" s="400"/>
      <c r="G12" s="188"/>
    </row>
    <row r="13" spans="2:7" s="184" customFormat="1" ht="94.5" x14ac:dyDescent="0.25">
      <c r="B13" s="186"/>
      <c r="C13" s="201" t="s">
        <v>329</v>
      </c>
      <c r="D13" s="189" t="s">
        <v>330</v>
      </c>
      <c r="E13" s="401" t="s">
        <v>331</v>
      </c>
      <c r="F13" s="402"/>
      <c r="G13" s="188"/>
    </row>
    <row r="14" spans="2:7" s="184" customFormat="1" ht="78.75" x14ac:dyDescent="0.25">
      <c r="B14" s="186"/>
      <c r="C14" s="201" t="s">
        <v>332</v>
      </c>
      <c r="D14" s="189" t="s">
        <v>333</v>
      </c>
      <c r="E14" s="399" t="s">
        <v>334</v>
      </c>
      <c r="F14" s="400"/>
      <c r="G14" s="188"/>
    </row>
    <row r="15" spans="2:7" s="184" customFormat="1" ht="63" x14ac:dyDescent="0.25">
      <c r="B15" s="186"/>
      <c r="C15" s="201" t="s">
        <v>335</v>
      </c>
      <c r="D15" s="189" t="s">
        <v>336</v>
      </c>
      <c r="E15" s="399" t="s">
        <v>337</v>
      </c>
      <c r="F15" s="400"/>
      <c r="G15" s="188"/>
    </row>
    <row r="16" spans="2:7" s="184" customFormat="1" ht="141.75" x14ac:dyDescent="0.25">
      <c r="B16" s="186"/>
      <c r="C16" s="201" t="s">
        <v>338</v>
      </c>
      <c r="D16" s="189" t="s">
        <v>339</v>
      </c>
      <c r="E16" s="399" t="s">
        <v>340</v>
      </c>
      <c r="F16" s="400"/>
      <c r="G16" s="188"/>
    </row>
    <row r="17" spans="2:7" s="184" customFormat="1" ht="116.25" customHeight="1" x14ac:dyDescent="0.25">
      <c r="B17" s="186"/>
      <c r="C17" s="201" t="s">
        <v>341</v>
      </c>
      <c r="D17" s="189" t="s">
        <v>342</v>
      </c>
      <c r="E17" s="399" t="s">
        <v>343</v>
      </c>
      <c r="F17" s="400"/>
      <c r="G17" s="188"/>
    </row>
    <row r="18" spans="2:7" s="184" customFormat="1" ht="15.75" x14ac:dyDescent="0.25">
      <c r="B18" s="186"/>
      <c r="C18" s="185"/>
      <c r="D18" s="185"/>
      <c r="E18" s="185"/>
      <c r="F18" s="185"/>
      <c r="G18" s="188"/>
    </row>
    <row r="19" spans="2:7" s="184" customFormat="1" ht="15.75" x14ac:dyDescent="0.25">
      <c r="B19" s="186"/>
      <c r="C19" s="404" t="s">
        <v>344</v>
      </c>
      <c r="D19" s="404"/>
      <c r="E19" s="404"/>
      <c r="F19" s="404"/>
      <c r="G19" s="188"/>
    </row>
    <row r="20" spans="2:7" s="184" customFormat="1" ht="16.5" thickBot="1" x14ac:dyDescent="0.3">
      <c r="B20" s="186"/>
      <c r="C20" s="405" t="s">
        <v>345</v>
      </c>
      <c r="D20" s="405"/>
      <c r="E20" s="405"/>
      <c r="F20" s="405"/>
      <c r="G20" s="188"/>
    </row>
    <row r="21" spans="2:7" s="184" customFormat="1" ht="16.5" thickBot="1" x14ac:dyDescent="0.3">
      <c r="B21" s="186"/>
      <c r="C21" s="190" t="s">
        <v>317</v>
      </c>
      <c r="D21" s="191" t="s">
        <v>318</v>
      </c>
      <c r="E21" s="386" t="s">
        <v>319</v>
      </c>
      <c r="F21" s="387"/>
      <c r="G21" s="188"/>
    </row>
    <row r="22" spans="2:7" s="184" customFormat="1" ht="78.75" x14ac:dyDescent="0.25">
      <c r="B22" s="186"/>
      <c r="C22" s="192" t="s">
        <v>346</v>
      </c>
      <c r="D22" s="192" t="s">
        <v>347</v>
      </c>
      <c r="E22" s="388" t="s">
        <v>348</v>
      </c>
      <c r="F22" s="389"/>
      <c r="G22" s="188"/>
    </row>
    <row r="23" spans="2:7" s="184" customFormat="1" ht="174" customHeight="1" x14ac:dyDescent="0.25">
      <c r="B23" s="186"/>
      <c r="C23" s="193" t="s">
        <v>349</v>
      </c>
      <c r="D23" s="193" t="s">
        <v>350</v>
      </c>
      <c r="E23" s="390" t="s">
        <v>351</v>
      </c>
      <c r="F23" s="391"/>
      <c r="G23" s="188"/>
    </row>
    <row r="24" spans="2:7" s="184" customFormat="1" ht="78.75" x14ac:dyDescent="0.25">
      <c r="B24" s="186"/>
      <c r="C24" s="193" t="s">
        <v>352</v>
      </c>
      <c r="D24" s="194" t="s">
        <v>353</v>
      </c>
      <c r="E24" s="406" t="s">
        <v>354</v>
      </c>
      <c r="F24" s="391"/>
      <c r="G24" s="188"/>
    </row>
    <row r="25" spans="2:7" s="184" customFormat="1" ht="24.75" customHeight="1" thickBot="1" x14ac:dyDescent="0.3">
      <c r="B25" s="186"/>
      <c r="C25" s="202"/>
      <c r="D25" s="195"/>
      <c r="E25" s="196"/>
      <c r="F25" s="197"/>
      <c r="G25" s="188"/>
    </row>
    <row r="26" spans="2:7" s="184" customFormat="1" ht="15.75" x14ac:dyDescent="0.25">
      <c r="B26" s="186"/>
      <c r="C26" s="185"/>
      <c r="D26" s="185"/>
      <c r="E26" s="185"/>
      <c r="F26" s="185"/>
      <c r="G26" s="188"/>
    </row>
    <row r="27" spans="2:7" s="184" customFormat="1" ht="15.75" x14ac:dyDescent="0.25">
      <c r="B27" s="186"/>
      <c r="C27" s="185"/>
      <c r="D27" s="185"/>
      <c r="E27" s="185"/>
      <c r="F27" s="185"/>
      <c r="G27" s="188"/>
    </row>
    <row r="28" spans="2:7" s="184" customFormat="1" ht="31.5" customHeight="1" x14ac:dyDescent="0.25">
      <c r="B28" s="186"/>
      <c r="C28" s="403" t="s">
        <v>355</v>
      </c>
      <c r="D28" s="403"/>
      <c r="E28" s="403"/>
      <c r="F28" s="403"/>
      <c r="G28" s="188"/>
    </row>
    <row r="29" spans="2:7" s="184" customFormat="1" ht="16.5" thickBot="1" x14ac:dyDescent="0.3">
      <c r="B29" s="186"/>
      <c r="C29" s="384" t="s">
        <v>356</v>
      </c>
      <c r="D29" s="384"/>
      <c r="E29" s="385"/>
      <c r="F29" s="385"/>
      <c r="G29" s="188"/>
    </row>
    <row r="30" spans="2:7" s="184" customFormat="1" ht="54.75" customHeight="1" thickBot="1" x14ac:dyDescent="0.3">
      <c r="B30" s="186"/>
      <c r="C30" s="381" t="s">
        <v>357</v>
      </c>
      <c r="D30" s="382"/>
      <c r="E30" s="382"/>
      <c r="F30" s="383"/>
      <c r="G30" s="188"/>
    </row>
    <row r="31" spans="2:7" s="184" customFormat="1" ht="15.75" x14ac:dyDescent="0.25">
      <c r="B31" s="186"/>
      <c r="C31" s="185"/>
      <c r="D31" s="185"/>
      <c r="E31" s="185"/>
      <c r="F31" s="185"/>
      <c r="G31" s="188"/>
    </row>
    <row r="32" spans="2:7" x14ac:dyDescent="0.25">
      <c r="B32" s="29"/>
      <c r="C32" s="31"/>
      <c r="D32" s="31"/>
      <c r="E32" s="31"/>
      <c r="F32" s="31"/>
      <c r="G32" s="28"/>
    </row>
    <row r="33" spans="2:7" x14ac:dyDescent="0.25">
      <c r="B33" s="29"/>
      <c r="C33" s="31"/>
      <c r="D33" s="31"/>
      <c r="E33" s="31"/>
      <c r="F33" s="31"/>
      <c r="G33" s="28"/>
    </row>
    <row r="34" spans="2:7" ht="15.75" thickBot="1" x14ac:dyDescent="0.3">
      <c r="B34" s="33"/>
      <c r="C34" s="34"/>
      <c r="D34" s="34"/>
      <c r="E34" s="171"/>
      <c r="F34" s="171"/>
      <c r="G34" s="35"/>
    </row>
    <row r="35" spans="2:7" x14ac:dyDescent="0.25">
      <c r="B35" s="288"/>
      <c r="C35" s="288"/>
      <c r="D35" s="288"/>
      <c r="E35" s="172"/>
      <c r="F35" s="172"/>
      <c r="G35" s="288"/>
    </row>
    <row r="36" spans="2:7" x14ac:dyDescent="0.25">
      <c r="B36" s="288"/>
      <c r="C36" s="288"/>
      <c r="D36" s="288"/>
      <c r="E36" s="172"/>
      <c r="F36" s="172"/>
      <c r="G36" s="288"/>
    </row>
    <row r="37" spans="2:7" x14ac:dyDescent="0.25">
      <c r="B37" s="288"/>
      <c r="C37" s="288"/>
      <c r="D37" s="288"/>
      <c r="E37" s="172"/>
      <c r="F37" s="172"/>
      <c r="G37" s="288"/>
    </row>
    <row r="38" spans="2:7" x14ac:dyDescent="0.25">
      <c r="B38" s="288"/>
      <c r="C38" s="288"/>
      <c r="D38" s="288"/>
      <c r="E38" s="172"/>
      <c r="F38" s="172"/>
      <c r="G38" s="288"/>
    </row>
    <row r="39" spans="2:7" x14ac:dyDescent="0.25">
      <c r="B39" s="288"/>
      <c r="C39" s="288"/>
      <c r="D39" s="288"/>
      <c r="E39" s="172"/>
      <c r="F39" s="172"/>
      <c r="G39" s="288"/>
    </row>
    <row r="40" spans="2:7" x14ac:dyDescent="0.25">
      <c r="B40" s="288"/>
      <c r="C40" s="288"/>
      <c r="D40" s="288"/>
      <c r="E40" s="172"/>
      <c r="F40" s="172"/>
      <c r="G40" s="288"/>
    </row>
    <row r="41" spans="2:7" x14ac:dyDescent="0.25">
      <c r="B41" s="288"/>
      <c r="C41" s="377"/>
      <c r="D41" s="377"/>
      <c r="E41" s="173"/>
      <c r="F41" s="172"/>
      <c r="G41" s="288"/>
    </row>
    <row r="42" spans="2:7" x14ac:dyDescent="0.25">
      <c r="B42" s="288"/>
      <c r="C42" s="377"/>
      <c r="D42" s="377"/>
      <c r="E42" s="173"/>
      <c r="F42" s="172"/>
      <c r="G42" s="288"/>
    </row>
    <row r="43" spans="2:7" x14ac:dyDescent="0.25">
      <c r="B43" s="288"/>
      <c r="C43" s="378"/>
      <c r="D43" s="378"/>
      <c r="E43" s="378"/>
      <c r="F43" s="378"/>
      <c r="G43" s="288"/>
    </row>
    <row r="44" spans="2:7" x14ac:dyDescent="0.25">
      <c r="B44" s="288"/>
      <c r="C44" s="375"/>
      <c r="D44" s="375"/>
      <c r="E44" s="380"/>
      <c r="F44" s="380"/>
      <c r="G44" s="288"/>
    </row>
    <row r="45" spans="2:7" x14ac:dyDescent="0.25">
      <c r="B45" s="288"/>
      <c r="C45" s="375"/>
      <c r="D45" s="375"/>
      <c r="E45" s="376"/>
      <c r="F45" s="376"/>
      <c r="G45" s="288"/>
    </row>
    <row r="46" spans="2:7" x14ac:dyDescent="0.25">
      <c r="B46" s="288"/>
      <c r="C46" s="288"/>
      <c r="D46" s="288"/>
      <c r="E46" s="172"/>
      <c r="F46" s="172"/>
      <c r="G46" s="288"/>
    </row>
    <row r="47" spans="2:7" x14ac:dyDescent="0.25">
      <c r="B47" s="288"/>
      <c r="C47" s="377"/>
      <c r="D47" s="377"/>
      <c r="E47" s="173"/>
      <c r="F47" s="172"/>
      <c r="G47" s="288"/>
    </row>
    <row r="48" spans="2:7" x14ac:dyDescent="0.25">
      <c r="B48" s="288"/>
      <c r="C48" s="377"/>
      <c r="D48" s="377"/>
      <c r="E48" s="379"/>
      <c r="F48" s="379"/>
      <c r="G48" s="288"/>
    </row>
    <row r="49" spans="2:7" x14ac:dyDescent="0.25">
      <c r="B49" s="288"/>
      <c r="C49" s="289"/>
      <c r="D49" s="289"/>
      <c r="E49" s="173"/>
      <c r="F49" s="173"/>
      <c r="G49" s="288"/>
    </row>
    <row r="50" spans="2:7" x14ac:dyDescent="0.25">
      <c r="B50" s="288"/>
      <c r="C50" s="375"/>
      <c r="D50" s="375"/>
      <c r="E50" s="380"/>
      <c r="F50" s="380"/>
      <c r="G50" s="288"/>
    </row>
    <row r="51" spans="2:7" x14ac:dyDescent="0.25">
      <c r="B51" s="288"/>
      <c r="C51" s="375"/>
      <c r="D51" s="375"/>
      <c r="E51" s="376"/>
      <c r="F51" s="376"/>
      <c r="G51" s="288"/>
    </row>
    <row r="52" spans="2:7" x14ac:dyDescent="0.25">
      <c r="B52" s="288"/>
      <c r="C52" s="288"/>
      <c r="D52" s="288"/>
      <c r="E52" s="172"/>
      <c r="F52" s="172"/>
      <c r="G52" s="288"/>
    </row>
    <row r="53" spans="2:7" x14ac:dyDescent="0.25">
      <c r="B53" s="288"/>
      <c r="C53" s="377"/>
      <c r="D53" s="377"/>
      <c r="E53" s="172"/>
      <c r="F53" s="172"/>
      <c r="G53" s="288"/>
    </row>
    <row r="54" spans="2:7" x14ac:dyDescent="0.25">
      <c r="B54" s="288"/>
      <c r="C54" s="377"/>
      <c r="D54" s="377"/>
      <c r="E54" s="376"/>
      <c r="F54" s="376"/>
      <c r="G54" s="288"/>
    </row>
    <row r="55" spans="2:7" x14ac:dyDescent="0.25">
      <c r="B55" s="288"/>
      <c r="C55" s="375"/>
      <c r="D55" s="375"/>
      <c r="E55" s="376"/>
      <c r="F55" s="376"/>
      <c r="G55" s="288"/>
    </row>
    <row r="56" spans="2:7" x14ac:dyDescent="0.25">
      <c r="B56" s="288"/>
      <c r="C56" s="203"/>
      <c r="D56" s="288"/>
      <c r="E56" s="174"/>
      <c r="F56" s="172"/>
      <c r="G56" s="288"/>
    </row>
    <row r="57" spans="2:7" x14ac:dyDescent="0.25">
      <c r="B57" s="288"/>
      <c r="C57" s="203"/>
      <c r="D57" s="6"/>
      <c r="E57" s="174"/>
      <c r="F57" s="174"/>
      <c r="G57" s="7"/>
    </row>
  </sheetData>
  <mergeCells count="43">
    <mergeCell ref="E15:F15"/>
    <mergeCell ref="E11:F11"/>
    <mergeCell ref="E12:F12"/>
    <mergeCell ref="E13:F13"/>
    <mergeCell ref="E44:F44"/>
    <mergeCell ref="E14:F14"/>
    <mergeCell ref="C28:F28"/>
    <mergeCell ref="C19:F19"/>
    <mergeCell ref="C20:F20"/>
    <mergeCell ref="E16:F16"/>
    <mergeCell ref="E17:F17"/>
    <mergeCell ref="E24:F24"/>
    <mergeCell ref="B4:F4"/>
    <mergeCell ref="C5:F5"/>
    <mergeCell ref="C7:D7"/>
    <mergeCell ref="C8:F8"/>
    <mergeCell ref="E9:F9"/>
    <mergeCell ref="C3:F3"/>
    <mergeCell ref="C53:D53"/>
    <mergeCell ref="C54:D54"/>
    <mergeCell ref="E54:F54"/>
    <mergeCell ref="C48:D48"/>
    <mergeCell ref="E48:F48"/>
    <mergeCell ref="C50:D50"/>
    <mergeCell ref="E50:F50"/>
    <mergeCell ref="C30:F30"/>
    <mergeCell ref="C29:D29"/>
    <mergeCell ref="C45:D45"/>
    <mergeCell ref="E29:F29"/>
    <mergeCell ref="E21:F21"/>
    <mergeCell ref="E22:F22"/>
    <mergeCell ref="E23:F23"/>
    <mergeCell ref="E10:F10"/>
    <mergeCell ref="C55:D55"/>
    <mergeCell ref="E55:F55"/>
    <mergeCell ref="C51:D51"/>
    <mergeCell ref="E51:F51"/>
    <mergeCell ref="C41:D41"/>
    <mergeCell ref="C42:D42"/>
    <mergeCell ref="E45:F45"/>
    <mergeCell ref="C47:D47"/>
    <mergeCell ref="C43:F43"/>
    <mergeCell ref="C44:D44"/>
  </mergeCells>
  <dataValidations count="2">
    <dataValidation type="whole" allowBlank="1" showInputMessage="1" showErrorMessage="1" sqref="E50 E44">
      <formula1>-999999999</formula1>
      <formula2>999999999</formula2>
    </dataValidation>
    <dataValidation type="list" allowBlank="1" showInputMessage="1" showErrorMessage="1" sqref="E54">
      <formula1>$K$61:$K$62</formula1>
    </dataValidation>
  </dataValidations>
  <pageMargins left="0.25" right="0.25" top="0.17" bottom="0.17" header="0.17" footer="0.17"/>
  <pageSetup paperSize="9" scale="64" orientation="landscape"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60"/>
  <sheetViews>
    <sheetView showGridLines="0" showWhiteSpace="0" topLeftCell="A69" zoomScale="80" zoomScaleNormal="80" zoomScaleSheetLayoutView="50" zoomScalePageLayoutView="10" workbookViewId="0">
      <selection activeCell="D93" sqref="D93:I93"/>
    </sheetView>
  </sheetViews>
  <sheetFormatPr defaultRowHeight="17.25" x14ac:dyDescent="0.3"/>
  <cols>
    <col min="1" max="1" width="2.140625" style="209" customWidth="1"/>
    <col min="2" max="2" width="2.28515625" style="209" customWidth="1"/>
    <col min="3" max="3" width="16.5703125" style="226" customWidth="1"/>
    <col min="4" max="4" width="15.5703125" style="209" customWidth="1"/>
    <col min="5" max="5" width="17.7109375" style="209" customWidth="1"/>
    <col min="6" max="6" width="17" style="210" customWidth="1"/>
    <col min="7" max="7" width="17.42578125" style="210" customWidth="1"/>
    <col min="8" max="8" width="175" style="207" customWidth="1"/>
    <col min="9" max="9" width="16.5703125" style="232" customWidth="1"/>
    <col min="10" max="10" width="8.42578125" style="209" customWidth="1"/>
    <col min="11" max="11" width="2" style="209" customWidth="1"/>
    <col min="12" max="12" width="40.7109375" style="209" customWidth="1"/>
    <col min="13" max="16384" width="9.140625" style="209"/>
  </cols>
  <sheetData>
    <row r="1" spans="1:52" ht="18" thickBot="1" x14ac:dyDescent="0.35">
      <c r="A1" s="204"/>
      <c r="B1" s="204"/>
      <c r="C1" s="205"/>
      <c r="D1" s="204"/>
      <c r="E1" s="204"/>
      <c r="F1" s="206"/>
      <c r="G1" s="206"/>
      <c r="I1" s="208"/>
      <c r="J1" s="204"/>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row>
    <row r="2" spans="1:52" ht="18" thickBot="1" x14ac:dyDescent="0.35">
      <c r="A2" s="204"/>
      <c r="B2" s="211"/>
      <c r="C2" s="212"/>
      <c r="D2" s="213"/>
      <c r="E2" s="213"/>
      <c r="F2" s="214"/>
      <c r="G2" s="214"/>
      <c r="H2" s="215"/>
      <c r="I2" s="216"/>
      <c r="J2" s="217"/>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row>
    <row r="3" spans="1:52" ht="18" thickBot="1" x14ac:dyDescent="0.35">
      <c r="A3" s="204"/>
      <c r="B3" s="218"/>
      <c r="C3" s="438" t="s">
        <v>358</v>
      </c>
      <c r="D3" s="439"/>
      <c r="E3" s="439"/>
      <c r="F3" s="439"/>
      <c r="G3" s="439"/>
      <c r="H3" s="439"/>
      <c r="I3" s="440"/>
      <c r="J3" s="219"/>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row>
    <row r="4" spans="1:52" ht="15" customHeight="1" x14ac:dyDescent="0.3">
      <c r="A4" s="204"/>
      <c r="B4" s="220"/>
      <c r="C4" s="441" t="s">
        <v>359</v>
      </c>
      <c r="D4" s="441"/>
      <c r="E4" s="441"/>
      <c r="F4" s="441"/>
      <c r="G4" s="441"/>
      <c r="H4" s="441"/>
      <c r="I4" s="441"/>
      <c r="J4" s="221"/>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row>
    <row r="5" spans="1:52" ht="15.75" customHeight="1" thickBot="1" x14ac:dyDescent="0.35">
      <c r="A5" s="204"/>
      <c r="B5" s="220"/>
      <c r="C5" s="222"/>
      <c r="D5" s="443" t="s">
        <v>360</v>
      </c>
      <c r="E5" s="443"/>
      <c r="F5" s="444" t="s">
        <v>361</v>
      </c>
      <c r="G5" s="444"/>
      <c r="H5" s="223" t="s">
        <v>362</v>
      </c>
      <c r="I5" s="224" t="s">
        <v>363</v>
      </c>
      <c r="J5" s="221"/>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row>
    <row r="6" spans="1:52" s="226" customFormat="1" ht="315.75" customHeight="1" thickBot="1" x14ac:dyDescent="0.35">
      <c r="A6" s="205"/>
      <c r="B6" s="225"/>
      <c r="C6" s="235" t="s">
        <v>364</v>
      </c>
      <c r="D6" s="411" t="s">
        <v>365</v>
      </c>
      <c r="E6" s="411"/>
      <c r="F6" s="408" t="s">
        <v>366</v>
      </c>
      <c r="G6" s="408"/>
      <c r="H6" s="418" t="s">
        <v>367</v>
      </c>
      <c r="I6" s="407" t="s">
        <v>29</v>
      </c>
      <c r="J6" s="236"/>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row>
    <row r="7" spans="1:52" s="226" customFormat="1" ht="246" customHeight="1" thickBot="1" x14ac:dyDescent="0.35">
      <c r="A7" s="205"/>
      <c r="B7" s="225"/>
      <c r="C7" s="235"/>
      <c r="D7" s="411" t="s">
        <v>368</v>
      </c>
      <c r="E7" s="411"/>
      <c r="F7" s="408"/>
      <c r="G7" s="408"/>
      <c r="H7" s="418"/>
      <c r="I7" s="407"/>
      <c r="J7" s="236"/>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0"/>
    </row>
    <row r="8" spans="1:52" s="226" customFormat="1" ht="182.25" customHeight="1" thickBot="1" x14ac:dyDescent="0.35">
      <c r="A8" s="205"/>
      <c r="B8" s="225"/>
      <c r="C8" s="235"/>
      <c r="D8" s="411" t="s">
        <v>369</v>
      </c>
      <c r="E8" s="411"/>
      <c r="F8" s="408"/>
      <c r="G8" s="408"/>
      <c r="H8" s="418"/>
      <c r="I8" s="407"/>
      <c r="J8" s="236"/>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row>
    <row r="9" spans="1:52" s="226" customFormat="1" ht="241.5" customHeight="1" thickBot="1" x14ac:dyDescent="0.35">
      <c r="A9" s="205"/>
      <c r="B9" s="225"/>
      <c r="C9" s="235"/>
      <c r="D9" s="411" t="s">
        <v>370</v>
      </c>
      <c r="E9" s="411"/>
      <c r="F9" s="408"/>
      <c r="G9" s="408"/>
      <c r="H9" s="418"/>
      <c r="I9" s="407"/>
      <c r="J9" s="236"/>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row>
    <row r="10" spans="1:52" s="226" customFormat="1" ht="249" customHeight="1" thickBot="1" x14ac:dyDescent="0.35">
      <c r="A10" s="205"/>
      <c r="B10" s="225"/>
      <c r="C10" s="235"/>
      <c r="D10" s="411" t="s">
        <v>371</v>
      </c>
      <c r="E10" s="411"/>
      <c r="F10" s="408"/>
      <c r="G10" s="408"/>
      <c r="H10" s="418"/>
      <c r="I10" s="407"/>
      <c r="J10" s="236"/>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row>
    <row r="11" spans="1:52" s="226" customFormat="1" ht="409.5" customHeight="1" thickBot="1" x14ac:dyDescent="0.35">
      <c r="A11" s="205"/>
      <c r="B11" s="225"/>
      <c r="C11" s="235"/>
      <c r="D11" s="419" t="s">
        <v>372</v>
      </c>
      <c r="E11" s="419"/>
      <c r="F11" s="408"/>
      <c r="G11" s="408"/>
      <c r="H11" s="418"/>
      <c r="I11" s="407"/>
      <c r="J11" s="236"/>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row>
    <row r="12" spans="1:52" s="226" customFormat="1" ht="409.5" customHeight="1" thickBot="1" x14ac:dyDescent="0.35">
      <c r="A12" s="205"/>
      <c r="B12" s="225"/>
      <c r="C12" s="235"/>
      <c r="D12" s="411" t="s">
        <v>373</v>
      </c>
      <c r="E12" s="411"/>
      <c r="F12" s="408" t="s">
        <v>374</v>
      </c>
      <c r="G12" s="408"/>
      <c r="H12" s="418" t="s">
        <v>375</v>
      </c>
      <c r="I12" s="407" t="s">
        <v>29</v>
      </c>
      <c r="J12" s="236"/>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row>
    <row r="13" spans="1:52" s="226" customFormat="1" ht="127.5" customHeight="1" thickBot="1" x14ac:dyDescent="0.35">
      <c r="A13" s="205"/>
      <c r="B13" s="225"/>
      <c r="C13" s="296"/>
      <c r="D13" s="296"/>
      <c r="E13" s="296"/>
      <c r="F13" s="408"/>
      <c r="G13" s="408"/>
      <c r="H13" s="418"/>
      <c r="I13" s="407"/>
      <c r="J13" s="236"/>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row>
    <row r="14" spans="1:52" s="226" customFormat="1" ht="303" customHeight="1" thickBot="1" x14ac:dyDescent="0.35">
      <c r="A14" s="205"/>
      <c r="B14" s="225"/>
      <c r="C14" s="235"/>
      <c r="D14" s="294"/>
      <c r="E14" s="294"/>
      <c r="F14" s="408"/>
      <c r="G14" s="408"/>
      <c r="H14" s="418"/>
      <c r="I14" s="407"/>
      <c r="J14" s="236"/>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row>
    <row r="15" spans="1:52" s="226" customFormat="1" ht="306" customHeight="1" thickBot="1" x14ac:dyDescent="0.35">
      <c r="A15" s="205"/>
      <c r="B15" s="225"/>
      <c r="C15" s="235"/>
      <c r="D15" s="294"/>
      <c r="E15" s="294"/>
      <c r="F15" s="408"/>
      <c r="G15" s="408"/>
      <c r="H15" s="418"/>
      <c r="I15" s="407"/>
      <c r="J15" s="236"/>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row>
    <row r="16" spans="1:52" s="226" customFormat="1" ht="188.25" customHeight="1" thickBot="1" x14ac:dyDescent="0.35">
      <c r="A16" s="205"/>
      <c r="B16" s="225"/>
      <c r="C16" s="420"/>
      <c r="D16" s="291" t="s">
        <v>376</v>
      </c>
      <c r="E16" s="291"/>
      <c r="F16" s="408"/>
      <c r="G16" s="408"/>
      <c r="H16" s="418"/>
      <c r="I16" s="407"/>
      <c r="J16" s="236"/>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row>
    <row r="17" spans="1:52" s="226" customFormat="1" ht="409.5" customHeight="1" thickBot="1" x14ac:dyDescent="0.35">
      <c r="A17" s="205"/>
      <c r="B17" s="225"/>
      <c r="C17" s="420"/>
      <c r="D17" s="291"/>
      <c r="E17" s="291"/>
      <c r="F17" s="290"/>
      <c r="G17" s="290"/>
      <c r="H17" s="418"/>
      <c r="I17" s="292"/>
      <c r="J17" s="236"/>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row>
    <row r="18" spans="1:52" s="226" customFormat="1" ht="173.25" customHeight="1" thickBot="1" x14ac:dyDescent="0.35">
      <c r="A18" s="205"/>
      <c r="B18" s="225"/>
      <c r="C18" s="235"/>
      <c r="D18" s="411" t="s">
        <v>377</v>
      </c>
      <c r="E18" s="411"/>
      <c r="F18" s="409" t="s">
        <v>378</v>
      </c>
      <c r="G18" s="409"/>
      <c r="H18" s="418" t="s">
        <v>379</v>
      </c>
      <c r="I18" s="407" t="s">
        <v>380</v>
      </c>
      <c r="J18" s="236"/>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row>
    <row r="19" spans="1:52" s="226" customFormat="1" ht="57.75" customHeight="1" thickBot="1" x14ac:dyDescent="0.35">
      <c r="A19" s="205"/>
      <c r="B19" s="225"/>
      <c r="C19" s="235"/>
      <c r="D19" s="411" t="s">
        <v>381</v>
      </c>
      <c r="E19" s="411"/>
      <c r="F19" s="409"/>
      <c r="G19" s="409"/>
      <c r="H19" s="418"/>
      <c r="I19" s="407"/>
      <c r="J19" s="236"/>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row>
    <row r="20" spans="1:52" s="226" customFormat="1" ht="111.75" customHeight="1" thickBot="1" x14ac:dyDescent="0.35">
      <c r="A20" s="205"/>
      <c r="B20" s="225"/>
      <c r="C20" s="235"/>
      <c r="D20" s="411" t="s">
        <v>382</v>
      </c>
      <c r="E20" s="411"/>
      <c r="F20" s="409"/>
      <c r="G20" s="409"/>
      <c r="H20" s="418"/>
      <c r="I20" s="407"/>
      <c r="J20" s="236"/>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row>
    <row r="21" spans="1:52" s="226" customFormat="1" ht="111.75" customHeight="1" thickBot="1" x14ac:dyDescent="0.35">
      <c r="A21" s="205"/>
      <c r="B21" s="225"/>
      <c r="C21" s="235"/>
      <c r="D21" s="294"/>
      <c r="E21" s="294"/>
      <c r="F21" s="291"/>
      <c r="G21" s="291"/>
      <c r="H21" s="418"/>
      <c r="I21" s="292"/>
      <c r="J21" s="236"/>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row>
    <row r="22" spans="1:52" s="226" customFormat="1" ht="135.75" customHeight="1" thickBot="1" x14ac:dyDescent="0.35">
      <c r="A22" s="205"/>
      <c r="B22" s="225"/>
      <c r="C22" s="235"/>
      <c r="D22" s="294"/>
      <c r="E22" s="294"/>
      <c r="F22" s="291"/>
      <c r="G22" s="291"/>
      <c r="H22" s="418"/>
      <c r="I22" s="292"/>
      <c r="J22" s="236"/>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row>
    <row r="23" spans="1:52" s="226" customFormat="1" ht="33" customHeight="1" thickBot="1" x14ac:dyDescent="0.35">
      <c r="A23" s="205"/>
      <c r="B23" s="225"/>
      <c r="C23" s="235"/>
      <c r="D23" s="294"/>
      <c r="E23" s="294"/>
      <c r="F23" s="291"/>
      <c r="G23" s="291"/>
      <c r="H23" s="418"/>
      <c r="I23" s="292"/>
      <c r="J23" s="236"/>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row>
    <row r="24" spans="1:52" s="226" customFormat="1" ht="51" customHeight="1" thickBot="1" x14ac:dyDescent="0.35">
      <c r="A24" s="205"/>
      <c r="B24" s="225"/>
      <c r="C24" s="235"/>
      <c r="D24" s="294"/>
      <c r="E24" s="294"/>
      <c r="F24" s="291"/>
      <c r="G24" s="291"/>
      <c r="H24" s="418"/>
      <c r="I24" s="292"/>
      <c r="J24" s="236"/>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row>
    <row r="25" spans="1:52" s="226" customFormat="1" ht="303" customHeight="1" thickBot="1" x14ac:dyDescent="0.35">
      <c r="A25" s="205"/>
      <c r="B25" s="225"/>
      <c r="C25" s="235"/>
      <c r="D25" s="294"/>
      <c r="E25" s="294"/>
      <c r="F25" s="291"/>
      <c r="G25" s="291"/>
      <c r="H25" s="418"/>
      <c r="I25" s="292"/>
      <c r="J25" s="236"/>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row>
    <row r="26" spans="1:52" s="226" customFormat="1" ht="111.75" customHeight="1" thickBot="1" x14ac:dyDescent="0.35">
      <c r="A26" s="205"/>
      <c r="B26" s="225"/>
      <c r="C26" s="235"/>
      <c r="D26" s="294"/>
      <c r="E26" s="294"/>
      <c r="F26" s="291"/>
      <c r="G26" s="291"/>
      <c r="H26" s="418"/>
      <c r="I26" s="292"/>
      <c r="J26" s="236"/>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row>
    <row r="27" spans="1:52" s="226" customFormat="1" ht="106.5" customHeight="1" thickBot="1" x14ac:dyDescent="0.35">
      <c r="A27" s="205"/>
      <c r="B27" s="225"/>
      <c r="C27" s="235"/>
      <c r="D27" s="294"/>
      <c r="E27" s="294"/>
      <c r="F27" s="291"/>
      <c r="G27" s="291"/>
      <c r="H27" s="418"/>
      <c r="I27" s="292"/>
      <c r="J27" s="236"/>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row>
    <row r="28" spans="1:52" s="226" customFormat="1" ht="111.75" hidden="1" customHeight="1" thickBot="1" x14ac:dyDescent="0.35">
      <c r="A28" s="205"/>
      <c r="B28" s="225"/>
      <c r="C28" s="235"/>
      <c r="D28" s="294"/>
      <c r="E28" s="294"/>
      <c r="F28" s="291"/>
      <c r="G28" s="291"/>
      <c r="H28" s="418"/>
      <c r="I28" s="292"/>
      <c r="J28" s="236"/>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row>
    <row r="29" spans="1:52" s="226" customFormat="1" ht="24.75" customHeight="1" thickBot="1" x14ac:dyDescent="0.35">
      <c r="A29" s="205"/>
      <c r="B29" s="225"/>
      <c r="C29" s="235"/>
      <c r="D29" s="294"/>
      <c r="E29" s="294"/>
      <c r="F29" s="291"/>
      <c r="G29" s="291"/>
      <c r="H29" s="418"/>
      <c r="I29" s="292"/>
      <c r="J29" s="236"/>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row>
    <row r="30" spans="1:52" s="226" customFormat="1" ht="111.75" customHeight="1" thickBot="1" x14ac:dyDescent="0.35">
      <c r="A30" s="205"/>
      <c r="B30" s="225"/>
      <c r="C30" s="235"/>
      <c r="D30" s="294"/>
      <c r="E30" s="294"/>
      <c r="F30" s="291"/>
      <c r="G30" s="291"/>
      <c r="H30" s="418"/>
      <c r="I30" s="292"/>
      <c r="J30" s="236"/>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row>
    <row r="31" spans="1:52" s="226" customFormat="1" ht="111.75" customHeight="1" thickBot="1" x14ac:dyDescent="0.35">
      <c r="A31" s="205"/>
      <c r="B31" s="225"/>
      <c r="C31" s="235"/>
      <c r="D31" s="294"/>
      <c r="E31" s="294"/>
      <c r="F31" s="291"/>
      <c r="G31" s="291"/>
      <c r="H31" s="418"/>
      <c r="I31" s="292"/>
      <c r="J31" s="236"/>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row>
    <row r="32" spans="1:52" s="226" customFormat="1" ht="228" customHeight="1" thickBot="1" x14ac:dyDescent="0.35">
      <c r="A32" s="205"/>
      <c r="B32" s="225"/>
      <c r="C32" s="235"/>
      <c r="D32" s="294"/>
      <c r="E32" s="294"/>
      <c r="F32" s="291"/>
      <c r="G32" s="291"/>
      <c r="H32" s="418"/>
      <c r="I32" s="292"/>
      <c r="J32" s="236"/>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row>
    <row r="33" spans="1:52" s="226" customFormat="1" ht="271.5" customHeight="1" thickBot="1" x14ac:dyDescent="0.35">
      <c r="A33" s="205"/>
      <c r="B33" s="225"/>
      <c r="C33" s="235"/>
      <c r="D33" s="294"/>
      <c r="E33" s="294"/>
      <c r="F33" s="291"/>
      <c r="G33" s="291"/>
      <c r="H33" s="418"/>
      <c r="I33" s="292"/>
      <c r="J33" s="236"/>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row>
    <row r="34" spans="1:52" s="226" customFormat="1" ht="200.25" customHeight="1" thickBot="1" x14ac:dyDescent="0.35">
      <c r="A34" s="205"/>
      <c r="B34" s="225"/>
      <c r="C34" s="235"/>
      <c r="D34" s="294"/>
      <c r="E34" s="294"/>
      <c r="F34" s="291"/>
      <c r="G34" s="291"/>
      <c r="H34" s="418"/>
      <c r="I34" s="292"/>
      <c r="J34" s="236"/>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row>
    <row r="35" spans="1:52" s="226" customFormat="1" ht="42" customHeight="1" thickBot="1" x14ac:dyDescent="0.35">
      <c r="A35" s="205"/>
      <c r="B35" s="225"/>
      <c r="C35" s="235"/>
      <c r="D35" s="294"/>
      <c r="E35" s="294"/>
      <c r="F35" s="291"/>
      <c r="G35" s="291"/>
      <c r="H35" s="418"/>
      <c r="I35" s="292"/>
      <c r="J35" s="236"/>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row>
    <row r="36" spans="1:52" s="226" customFormat="1" ht="210.75" customHeight="1" thickBot="1" x14ac:dyDescent="0.35">
      <c r="A36" s="205"/>
      <c r="B36" s="225"/>
      <c r="C36" s="235"/>
      <c r="D36" s="294"/>
      <c r="E36" s="294"/>
      <c r="F36" s="291"/>
      <c r="G36" s="291"/>
      <c r="H36" s="418"/>
      <c r="I36" s="292"/>
      <c r="J36" s="236"/>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row>
    <row r="37" spans="1:52" s="226" customFormat="1" ht="288" customHeight="1" thickBot="1" x14ac:dyDescent="0.35">
      <c r="A37" s="205"/>
      <c r="B37" s="225"/>
      <c r="C37" s="235"/>
      <c r="D37" s="294"/>
      <c r="E37" s="294"/>
      <c r="F37" s="291"/>
      <c r="G37" s="291"/>
      <c r="H37" s="418"/>
      <c r="I37" s="292"/>
      <c r="J37" s="236"/>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row>
    <row r="38" spans="1:52" s="226" customFormat="1" ht="146.25" customHeight="1" thickBot="1" x14ac:dyDescent="0.35">
      <c r="A38" s="205"/>
      <c r="B38" s="225"/>
      <c r="C38" s="235"/>
      <c r="D38" s="411" t="s">
        <v>383</v>
      </c>
      <c r="E38" s="411"/>
      <c r="F38" s="446" t="s">
        <v>384</v>
      </c>
      <c r="G38" s="446"/>
      <c r="H38" s="427" t="s">
        <v>385</v>
      </c>
      <c r="I38" s="407" t="s">
        <v>29</v>
      </c>
      <c r="J38" s="236"/>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row>
    <row r="39" spans="1:52" s="226" customFormat="1" ht="93" customHeight="1" thickBot="1" x14ac:dyDescent="0.35">
      <c r="A39" s="205"/>
      <c r="B39" s="225"/>
      <c r="C39" s="235"/>
      <c r="D39" s="411" t="s">
        <v>386</v>
      </c>
      <c r="E39" s="411"/>
      <c r="F39" s="446"/>
      <c r="G39" s="446"/>
      <c r="H39" s="427"/>
      <c r="I39" s="407"/>
      <c r="J39" s="236"/>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row>
    <row r="40" spans="1:52" s="226" customFormat="1" ht="81.75" customHeight="1" thickBot="1" x14ac:dyDescent="0.35">
      <c r="A40" s="205"/>
      <c r="B40" s="225"/>
      <c r="C40" s="235"/>
      <c r="D40" s="411" t="s">
        <v>387</v>
      </c>
      <c r="E40" s="411"/>
      <c r="F40" s="446"/>
      <c r="G40" s="446"/>
      <c r="H40" s="427"/>
      <c r="I40" s="407"/>
      <c r="J40" s="236"/>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row>
    <row r="41" spans="1:52" s="226" customFormat="1" ht="50.25" customHeight="1" thickBot="1" x14ac:dyDescent="0.35">
      <c r="A41" s="205"/>
      <c r="B41" s="225"/>
      <c r="C41" s="235"/>
      <c r="D41" s="411" t="s">
        <v>388</v>
      </c>
      <c r="E41" s="411"/>
      <c r="F41" s="446"/>
      <c r="G41" s="446"/>
      <c r="H41" s="427"/>
      <c r="I41" s="407"/>
      <c r="J41" s="236"/>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row>
    <row r="42" spans="1:52" s="226" customFormat="1" ht="94.5" customHeight="1" thickBot="1" x14ac:dyDescent="0.35">
      <c r="A42" s="205"/>
      <c r="B42" s="225"/>
      <c r="C42" s="235"/>
      <c r="D42" s="411" t="s">
        <v>389</v>
      </c>
      <c r="E42" s="411"/>
      <c r="F42" s="446" t="s">
        <v>390</v>
      </c>
      <c r="G42" s="446"/>
      <c r="H42" s="426" t="s">
        <v>391</v>
      </c>
      <c r="I42" s="407" t="s">
        <v>29</v>
      </c>
      <c r="J42" s="236"/>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row>
    <row r="43" spans="1:52" s="226" customFormat="1" ht="119.25" customHeight="1" thickBot="1" x14ac:dyDescent="0.35">
      <c r="A43" s="205"/>
      <c r="B43" s="225"/>
      <c r="C43" s="235"/>
      <c r="D43" s="411" t="s">
        <v>392</v>
      </c>
      <c r="E43" s="411"/>
      <c r="F43" s="446"/>
      <c r="G43" s="446"/>
      <c r="H43" s="426"/>
      <c r="I43" s="407"/>
      <c r="J43" s="236"/>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row>
    <row r="44" spans="1:52" s="226" customFormat="1" ht="152.25" customHeight="1" thickBot="1" x14ac:dyDescent="0.35">
      <c r="A44" s="205"/>
      <c r="B44" s="225"/>
      <c r="C44" s="235"/>
      <c r="D44" s="411" t="s">
        <v>393</v>
      </c>
      <c r="E44" s="411"/>
      <c r="F44" s="446"/>
      <c r="G44" s="446"/>
      <c r="H44" s="426"/>
      <c r="I44" s="407"/>
      <c r="J44" s="236"/>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row>
    <row r="45" spans="1:52" s="226" customFormat="1" ht="51.75" customHeight="1" thickBot="1" x14ac:dyDescent="0.35">
      <c r="A45" s="205"/>
      <c r="B45" s="225"/>
      <c r="C45" s="235"/>
      <c r="D45" s="411" t="s">
        <v>394</v>
      </c>
      <c r="E45" s="411"/>
      <c r="F45" s="446"/>
      <c r="G45" s="446"/>
      <c r="H45" s="426"/>
      <c r="I45" s="407"/>
      <c r="J45" s="236"/>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row>
    <row r="46" spans="1:52" s="226" customFormat="1" ht="18.75" customHeight="1" thickBot="1" x14ac:dyDescent="0.35">
      <c r="A46" s="205"/>
      <c r="B46" s="225"/>
      <c r="C46" s="235"/>
      <c r="D46" s="237"/>
      <c r="E46" s="237"/>
      <c r="F46" s="238"/>
      <c r="G46" s="238"/>
      <c r="H46" s="239" t="s">
        <v>395</v>
      </c>
      <c r="I46" s="227" t="s">
        <v>396</v>
      </c>
      <c r="J46" s="236"/>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row>
    <row r="47" spans="1:52" s="226" customFormat="1" ht="18.75" customHeight="1" thickBot="1" x14ac:dyDescent="0.35">
      <c r="A47" s="205"/>
      <c r="B47" s="225"/>
      <c r="C47" s="235"/>
      <c r="D47" s="237"/>
      <c r="E47" s="237"/>
      <c r="F47" s="238"/>
      <c r="G47" s="238"/>
      <c r="H47" s="236"/>
      <c r="I47" s="240"/>
      <c r="J47" s="236"/>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row>
    <row r="48" spans="1:52" s="226" customFormat="1" ht="18" thickBot="1" x14ac:dyDescent="0.35">
      <c r="A48" s="205"/>
      <c r="B48" s="225"/>
      <c r="C48" s="235"/>
      <c r="D48" s="445" t="s">
        <v>397</v>
      </c>
      <c r="E48" s="445"/>
      <c r="F48" s="445"/>
      <c r="G48" s="445"/>
      <c r="H48" s="445"/>
      <c r="I48" s="445"/>
      <c r="J48" s="236"/>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row>
    <row r="49" spans="1:52" s="226" customFormat="1" ht="18" thickBot="1" x14ac:dyDescent="0.35">
      <c r="A49" s="205"/>
      <c r="B49" s="225"/>
      <c r="C49" s="235"/>
      <c r="D49" s="241" t="s">
        <v>84</v>
      </c>
      <c r="E49" s="425" t="s">
        <v>398</v>
      </c>
      <c r="F49" s="425"/>
      <c r="G49" s="425"/>
      <c r="H49" s="425"/>
      <c r="I49" s="242"/>
      <c r="J49" s="236"/>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row>
    <row r="50" spans="1:52" s="226" customFormat="1" ht="18" thickBot="1" x14ac:dyDescent="0.35">
      <c r="A50" s="205"/>
      <c r="B50" s="225"/>
      <c r="C50" s="235"/>
      <c r="D50" s="241" t="s">
        <v>87</v>
      </c>
      <c r="E50" s="429" t="s">
        <v>399</v>
      </c>
      <c r="F50" s="425"/>
      <c r="G50" s="425"/>
      <c r="H50" s="425"/>
      <c r="I50" s="242"/>
      <c r="J50" s="236"/>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row>
    <row r="51" spans="1:52" s="226" customFormat="1" ht="13.5" customHeight="1" thickBot="1" x14ac:dyDescent="0.35">
      <c r="A51" s="205"/>
      <c r="B51" s="225"/>
      <c r="C51" s="235"/>
      <c r="D51" s="237"/>
      <c r="E51" s="237"/>
      <c r="F51" s="238"/>
      <c r="G51" s="238"/>
      <c r="H51" s="237"/>
      <c r="I51" s="242"/>
      <c r="J51" s="236"/>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row>
    <row r="52" spans="1:52" s="226" customFormat="1" ht="26.25" customHeight="1" thickBot="1" x14ac:dyDescent="0.35">
      <c r="A52" s="205"/>
      <c r="B52" s="225"/>
      <c r="C52" s="442" t="s">
        <v>400</v>
      </c>
      <c r="D52" s="442"/>
      <c r="E52" s="442"/>
      <c r="F52" s="442"/>
      <c r="G52" s="442"/>
      <c r="H52" s="442"/>
      <c r="I52" s="243"/>
      <c r="J52" s="236"/>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row>
    <row r="53" spans="1:52" s="226" customFormat="1" ht="22.5" customHeight="1" thickBot="1" x14ac:dyDescent="0.35">
      <c r="A53" s="205"/>
      <c r="B53" s="225"/>
      <c r="C53" s="412"/>
      <c r="D53" s="430" t="s">
        <v>401</v>
      </c>
      <c r="E53" s="430"/>
      <c r="F53" s="430"/>
      <c r="G53" s="430"/>
      <c r="H53" s="430"/>
      <c r="I53" s="430"/>
      <c r="J53" s="236"/>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row>
    <row r="54" spans="1:52" s="226" customFormat="1" ht="24.75" customHeight="1" thickBot="1" x14ac:dyDescent="0.35">
      <c r="A54" s="205"/>
      <c r="B54" s="225"/>
      <c r="C54" s="413"/>
      <c r="D54" s="430"/>
      <c r="E54" s="430"/>
      <c r="F54" s="430"/>
      <c r="G54" s="430"/>
      <c r="H54" s="430"/>
      <c r="I54" s="430"/>
      <c r="J54" s="236"/>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0"/>
      <c r="AV54" s="210"/>
      <c r="AW54" s="210"/>
      <c r="AX54" s="210"/>
      <c r="AY54" s="210"/>
      <c r="AZ54" s="210"/>
    </row>
    <row r="55" spans="1:52" s="226" customFormat="1" ht="30.75" customHeight="1" thickBot="1" x14ac:dyDescent="0.35">
      <c r="A55" s="205"/>
      <c r="B55" s="225"/>
      <c r="C55" s="413"/>
      <c r="D55" s="430"/>
      <c r="E55" s="430"/>
      <c r="F55" s="430"/>
      <c r="G55" s="430"/>
      <c r="H55" s="430"/>
      <c r="I55" s="430"/>
      <c r="J55" s="236"/>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0"/>
      <c r="AT55" s="210"/>
      <c r="AU55" s="210"/>
      <c r="AV55" s="210"/>
      <c r="AW55" s="210"/>
      <c r="AX55" s="210"/>
      <c r="AY55" s="210"/>
      <c r="AZ55" s="210"/>
    </row>
    <row r="56" spans="1:52" s="226" customFormat="1" ht="101.25" customHeight="1" thickBot="1" x14ac:dyDescent="0.35">
      <c r="A56" s="205"/>
      <c r="B56" s="225"/>
      <c r="C56" s="414"/>
      <c r="D56" s="430"/>
      <c r="E56" s="430"/>
      <c r="F56" s="430"/>
      <c r="G56" s="430"/>
      <c r="H56" s="430"/>
      <c r="I56" s="430"/>
      <c r="J56" s="236"/>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210"/>
      <c r="AX56" s="210"/>
      <c r="AY56" s="210"/>
      <c r="AZ56" s="210"/>
    </row>
    <row r="57" spans="1:52" s="226" customFormat="1" ht="18" thickBot="1" x14ac:dyDescent="0.35">
      <c r="A57" s="205"/>
      <c r="B57" s="225"/>
      <c r="C57" s="297"/>
      <c r="D57" s="297"/>
      <c r="E57" s="297"/>
      <c r="F57" s="244"/>
      <c r="G57" s="244"/>
      <c r="H57" s="245"/>
      <c r="I57" s="243"/>
      <c r="J57" s="236"/>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row>
    <row r="58" spans="1:52" ht="15.75" customHeight="1" thickBot="1" x14ac:dyDescent="0.35">
      <c r="A58" s="204"/>
      <c r="B58" s="225"/>
      <c r="C58" s="246"/>
      <c r="D58" s="420" t="s">
        <v>360</v>
      </c>
      <c r="E58" s="420"/>
      <c r="F58" s="428" t="s">
        <v>361</v>
      </c>
      <c r="G58" s="428"/>
      <c r="H58" s="235" t="s">
        <v>362</v>
      </c>
      <c r="I58" s="247" t="s">
        <v>363</v>
      </c>
      <c r="J58" s="236"/>
      <c r="K58" s="228"/>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210"/>
      <c r="AP58" s="210"/>
      <c r="AQ58" s="210"/>
      <c r="AR58" s="210"/>
      <c r="AS58" s="210"/>
      <c r="AT58" s="210"/>
      <c r="AU58" s="210"/>
      <c r="AV58" s="210"/>
      <c r="AW58" s="210"/>
      <c r="AX58" s="210"/>
      <c r="AY58" s="210"/>
      <c r="AZ58" s="210"/>
    </row>
    <row r="59" spans="1:52" ht="90.75" customHeight="1" thickBot="1" x14ac:dyDescent="0.35">
      <c r="A59" s="204"/>
      <c r="B59" s="225"/>
      <c r="C59" s="235" t="s">
        <v>402</v>
      </c>
      <c r="D59" s="411" t="s">
        <v>365</v>
      </c>
      <c r="E59" s="411"/>
      <c r="F59" s="409" t="s">
        <v>403</v>
      </c>
      <c r="G59" s="409"/>
      <c r="H59" s="411" t="s">
        <v>404</v>
      </c>
      <c r="I59" s="410" t="s">
        <v>29</v>
      </c>
      <c r="J59" s="236"/>
      <c r="K59" s="228"/>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0"/>
      <c r="AY59" s="210"/>
      <c r="AZ59" s="210"/>
    </row>
    <row r="60" spans="1:52" ht="156" customHeight="1" thickBot="1" x14ac:dyDescent="0.35">
      <c r="A60" s="204"/>
      <c r="B60" s="225"/>
      <c r="C60" s="235"/>
      <c r="D60" s="411" t="s">
        <v>368</v>
      </c>
      <c r="E60" s="411"/>
      <c r="F60" s="409"/>
      <c r="G60" s="409"/>
      <c r="H60" s="411"/>
      <c r="I60" s="410"/>
      <c r="J60" s="236"/>
      <c r="K60" s="228"/>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row>
    <row r="61" spans="1:52" ht="87" customHeight="1" thickBot="1" x14ac:dyDescent="0.35">
      <c r="A61" s="204"/>
      <c r="B61" s="225"/>
      <c r="C61" s="235"/>
      <c r="D61" s="421" t="s">
        <v>369</v>
      </c>
      <c r="E61" s="422"/>
      <c r="F61" s="447" t="s">
        <v>405</v>
      </c>
      <c r="G61" s="448"/>
      <c r="H61" s="294" t="s">
        <v>406</v>
      </c>
      <c r="I61" s="293" t="s">
        <v>29</v>
      </c>
      <c r="J61" s="236"/>
      <c r="K61" s="228"/>
      <c r="L61" s="210"/>
      <c r="M61" s="210"/>
      <c r="N61" s="210"/>
      <c r="O61" s="210"/>
      <c r="P61" s="210"/>
      <c r="Q61" s="210"/>
      <c r="R61" s="210"/>
      <c r="S61" s="210"/>
      <c r="T61" s="210"/>
      <c r="U61" s="210"/>
      <c r="V61" s="210"/>
      <c r="W61" s="210"/>
      <c r="X61" s="210"/>
      <c r="Y61" s="210"/>
      <c r="Z61" s="210"/>
      <c r="AA61" s="210"/>
      <c r="AB61" s="210"/>
      <c r="AC61" s="210"/>
      <c r="AD61" s="210"/>
      <c r="AE61" s="210"/>
      <c r="AF61" s="210"/>
      <c r="AG61" s="210"/>
      <c r="AH61" s="210"/>
      <c r="AI61" s="210"/>
      <c r="AJ61" s="210"/>
      <c r="AK61" s="210"/>
      <c r="AL61" s="210"/>
      <c r="AM61" s="210"/>
      <c r="AN61" s="210"/>
      <c r="AO61" s="210"/>
      <c r="AP61" s="210"/>
      <c r="AQ61" s="210"/>
      <c r="AR61" s="210"/>
      <c r="AS61" s="210"/>
      <c r="AT61" s="210"/>
      <c r="AU61" s="210"/>
      <c r="AV61" s="210"/>
      <c r="AW61" s="210"/>
      <c r="AX61" s="210"/>
      <c r="AY61" s="210"/>
      <c r="AZ61" s="210"/>
    </row>
    <row r="62" spans="1:52" ht="145.5" customHeight="1" thickBot="1" x14ac:dyDescent="0.35">
      <c r="A62" s="204"/>
      <c r="B62" s="225"/>
      <c r="C62" s="235"/>
      <c r="D62" s="421" t="s">
        <v>370</v>
      </c>
      <c r="E62" s="422"/>
      <c r="F62" s="421" t="s">
        <v>370</v>
      </c>
      <c r="G62" s="422"/>
      <c r="H62" s="431" t="s">
        <v>407</v>
      </c>
      <c r="I62" s="435" t="s">
        <v>29</v>
      </c>
      <c r="J62" s="236"/>
      <c r="K62" s="228"/>
      <c r="L62" s="210"/>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0"/>
      <c r="AP62" s="210"/>
      <c r="AQ62" s="210"/>
      <c r="AR62" s="210"/>
      <c r="AS62" s="210"/>
      <c r="AT62" s="210"/>
      <c r="AU62" s="210"/>
      <c r="AV62" s="210"/>
      <c r="AW62" s="210"/>
      <c r="AX62" s="210"/>
      <c r="AY62" s="210"/>
      <c r="AZ62" s="210"/>
    </row>
    <row r="63" spans="1:52" ht="166.5" customHeight="1" thickBot="1" x14ac:dyDescent="0.35">
      <c r="A63" s="204"/>
      <c r="B63" s="225"/>
      <c r="C63" s="235"/>
      <c r="D63" s="421" t="s">
        <v>371</v>
      </c>
      <c r="E63" s="422"/>
      <c r="F63" s="421" t="s">
        <v>371</v>
      </c>
      <c r="G63" s="422"/>
      <c r="H63" s="432"/>
      <c r="I63" s="436"/>
      <c r="J63" s="236"/>
      <c r="K63" s="228"/>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row>
    <row r="64" spans="1:52" ht="87" customHeight="1" thickBot="1" x14ac:dyDescent="0.35">
      <c r="A64" s="204"/>
      <c r="B64" s="225"/>
      <c r="C64" s="235"/>
      <c r="D64" s="421" t="s">
        <v>372</v>
      </c>
      <c r="E64" s="422"/>
      <c r="F64" s="421" t="s">
        <v>372</v>
      </c>
      <c r="G64" s="422"/>
      <c r="H64" s="433"/>
      <c r="I64" s="437"/>
      <c r="J64" s="236"/>
      <c r="K64" s="228"/>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P64" s="210"/>
      <c r="AQ64" s="210"/>
      <c r="AR64" s="210"/>
      <c r="AS64" s="210"/>
      <c r="AT64" s="210"/>
      <c r="AU64" s="210"/>
      <c r="AV64" s="210"/>
      <c r="AW64" s="210"/>
      <c r="AX64" s="210"/>
      <c r="AY64" s="210"/>
      <c r="AZ64" s="210"/>
    </row>
    <row r="65" spans="1:52" ht="192.75" customHeight="1" thickBot="1" x14ac:dyDescent="0.35">
      <c r="A65" s="204"/>
      <c r="B65" s="225"/>
      <c r="C65" s="235"/>
      <c r="D65" s="411" t="s">
        <v>373</v>
      </c>
      <c r="E65" s="411"/>
      <c r="F65" s="409" t="s">
        <v>408</v>
      </c>
      <c r="G65" s="409"/>
      <c r="H65" s="294" t="s">
        <v>409</v>
      </c>
      <c r="I65" s="293" t="s">
        <v>29</v>
      </c>
      <c r="J65" s="236"/>
      <c r="K65" s="228"/>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210"/>
    </row>
    <row r="66" spans="1:52" ht="59.25" customHeight="1" thickBot="1" x14ac:dyDescent="0.35">
      <c r="A66" s="204"/>
      <c r="B66" s="225"/>
      <c r="C66" s="235"/>
      <c r="D66" s="411" t="s">
        <v>376</v>
      </c>
      <c r="E66" s="411"/>
      <c r="F66" s="411" t="s">
        <v>376</v>
      </c>
      <c r="G66" s="411"/>
      <c r="H66" s="294" t="s">
        <v>410</v>
      </c>
      <c r="I66" s="292" t="s">
        <v>29</v>
      </c>
      <c r="J66" s="236"/>
      <c r="K66" s="228"/>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c r="AY66" s="210"/>
      <c r="AZ66" s="210"/>
    </row>
    <row r="67" spans="1:52" ht="112.5" customHeight="1" thickBot="1" x14ac:dyDescent="0.35">
      <c r="A67" s="204"/>
      <c r="B67" s="225"/>
      <c r="C67" s="235"/>
      <c r="D67" s="411" t="s">
        <v>377</v>
      </c>
      <c r="E67" s="411"/>
      <c r="F67" s="409" t="s">
        <v>411</v>
      </c>
      <c r="G67" s="409"/>
      <c r="H67" s="291" t="s">
        <v>412</v>
      </c>
      <c r="I67" s="407" t="s">
        <v>380</v>
      </c>
      <c r="J67" s="236"/>
      <c r="K67" s="228"/>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210"/>
    </row>
    <row r="68" spans="1:52" ht="167.25" customHeight="1" thickBot="1" x14ac:dyDescent="0.35">
      <c r="A68" s="204"/>
      <c r="B68" s="225"/>
      <c r="C68" s="235"/>
      <c r="D68" s="411" t="s">
        <v>381</v>
      </c>
      <c r="E68" s="411"/>
      <c r="F68" s="409" t="s">
        <v>413</v>
      </c>
      <c r="G68" s="409"/>
      <c r="H68" s="295" t="s">
        <v>414</v>
      </c>
      <c r="I68" s="407"/>
      <c r="J68" s="236"/>
      <c r="K68" s="228"/>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c r="AY68" s="210"/>
      <c r="AZ68" s="210"/>
    </row>
    <row r="69" spans="1:52" ht="81.75" customHeight="1" thickBot="1" x14ac:dyDescent="0.35">
      <c r="A69" s="204"/>
      <c r="B69" s="225"/>
      <c r="C69" s="235"/>
      <c r="D69" s="411" t="s">
        <v>382</v>
      </c>
      <c r="E69" s="411"/>
      <c r="F69" s="409" t="s">
        <v>415</v>
      </c>
      <c r="G69" s="409"/>
      <c r="H69" s="290" t="s">
        <v>416</v>
      </c>
      <c r="I69" s="407"/>
      <c r="J69" s="236"/>
      <c r="K69" s="228"/>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row>
    <row r="70" spans="1:52" ht="131.25" customHeight="1" thickBot="1" x14ac:dyDescent="0.35">
      <c r="A70" s="204"/>
      <c r="B70" s="225"/>
      <c r="C70" s="235"/>
      <c r="D70" s="411" t="s">
        <v>383</v>
      </c>
      <c r="E70" s="411"/>
      <c r="F70" s="409" t="s">
        <v>417</v>
      </c>
      <c r="G70" s="409"/>
      <c r="H70" s="411" t="s">
        <v>418</v>
      </c>
      <c r="I70" s="415" t="s">
        <v>29</v>
      </c>
      <c r="J70" s="236"/>
      <c r="K70" s="228"/>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row>
    <row r="71" spans="1:52" ht="85.5" customHeight="1" thickBot="1" x14ac:dyDescent="0.35">
      <c r="A71" s="204"/>
      <c r="B71" s="225"/>
      <c r="C71" s="235"/>
      <c r="D71" s="411" t="s">
        <v>386</v>
      </c>
      <c r="E71" s="411"/>
      <c r="F71" s="409"/>
      <c r="G71" s="409"/>
      <c r="H71" s="411"/>
      <c r="I71" s="416"/>
      <c r="J71" s="236"/>
      <c r="K71" s="228"/>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row>
    <row r="72" spans="1:52" ht="99" customHeight="1" thickBot="1" x14ac:dyDescent="0.35">
      <c r="A72" s="204"/>
      <c r="B72" s="225"/>
      <c r="C72" s="235"/>
      <c r="D72" s="411" t="s">
        <v>387</v>
      </c>
      <c r="E72" s="411"/>
      <c r="F72" s="409"/>
      <c r="G72" s="409"/>
      <c r="H72" s="411"/>
      <c r="I72" s="416"/>
      <c r="J72" s="236"/>
      <c r="K72" s="228"/>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row>
    <row r="73" spans="1:52" ht="38.25" customHeight="1" thickBot="1" x14ac:dyDescent="0.35">
      <c r="A73" s="204"/>
      <c r="B73" s="225"/>
      <c r="C73" s="235"/>
      <c r="D73" s="411" t="s">
        <v>388</v>
      </c>
      <c r="E73" s="411"/>
      <c r="F73" s="409"/>
      <c r="G73" s="409"/>
      <c r="H73" s="411"/>
      <c r="I73" s="417"/>
      <c r="J73" s="236"/>
      <c r="K73" s="228"/>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row>
    <row r="74" spans="1:52" ht="69" customHeight="1" thickBot="1" x14ac:dyDescent="0.35">
      <c r="A74" s="204"/>
      <c r="B74" s="225"/>
      <c r="C74" s="235"/>
      <c r="D74" s="418" t="s">
        <v>389</v>
      </c>
      <c r="E74" s="418"/>
      <c r="F74" s="449" t="s">
        <v>419</v>
      </c>
      <c r="G74" s="450"/>
      <c r="H74" s="291" t="s">
        <v>420</v>
      </c>
      <c r="I74" s="407" t="s">
        <v>29</v>
      </c>
      <c r="J74" s="236"/>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row>
    <row r="75" spans="1:52" ht="105" customHeight="1" thickBot="1" x14ac:dyDescent="0.35">
      <c r="A75" s="204"/>
      <c r="B75" s="225"/>
      <c r="C75" s="235"/>
      <c r="D75" s="411" t="s">
        <v>392</v>
      </c>
      <c r="E75" s="411"/>
      <c r="F75" s="449" t="s">
        <v>421</v>
      </c>
      <c r="G75" s="450"/>
      <c r="H75" s="276" t="s">
        <v>422</v>
      </c>
      <c r="I75" s="407"/>
      <c r="J75" s="236"/>
      <c r="L75" s="210"/>
      <c r="M75" s="210"/>
      <c r="N75" s="210"/>
      <c r="O75" s="210"/>
      <c r="P75" s="210"/>
      <c r="Q75" s="210"/>
      <c r="R75" s="210"/>
      <c r="S75" s="210"/>
      <c r="T75" s="210"/>
      <c r="U75" s="210"/>
      <c r="V75" s="210"/>
      <c r="W75" s="210"/>
      <c r="X75" s="210"/>
      <c r="Y75" s="210"/>
      <c r="Z75" s="210"/>
      <c r="AA75" s="210"/>
      <c r="AB75" s="210"/>
      <c r="AC75" s="210"/>
      <c r="AD75" s="210"/>
      <c r="AE75" s="210"/>
      <c r="AF75" s="210"/>
      <c r="AG75" s="210"/>
      <c r="AH75" s="210"/>
      <c r="AI75" s="210"/>
      <c r="AJ75" s="210"/>
      <c r="AK75" s="210"/>
      <c r="AL75" s="210"/>
      <c r="AM75" s="210"/>
      <c r="AN75" s="210"/>
      <c r="AO75" s="210"/>
      <c r="AP75" s="210"/>
      <c r="AQ75" s="210"/>
      <c r="AR75" s="210"/>
      <c r="AS75" s="210"/>
      <c r="AT75" s="210"/>
      <c r="AU75" s="210"/>
      <c r="AV75" s="210"/>
      <c r="AW75" s="210"/>
      <c r="AX75" s="210"/>
      <c r="AY75" s="210"/>
      <c r="AZ75" s="210"/>
    </row>
    <row r="76" spans="1:52" ht="138.75" customHeight="1" thickBot="1" x14ac:dyDescent="0.35">
      <c r="A76" s="204"/>
      <c r="B76" s="225"/>
      <c r="C76" s="235"/>
      <c r="D76" s="411" t="s">
        <v>393</v>
      </c>
      <c r="E76" s="411"/>
      <c r="F76" s="449" t="s">
        <v>423</v>
      </c>
      <c r="G76" s="450"/>
      <c r="H76" s="291" t="s">
        <v>424</v>
      </c>
      <c r="I76" s="407"/>
      <c r="J76" s="236"/>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210"/>
      <c r="AL76" s="210"/>
      <c r="AM76" s="210"/>
      <c r="AN76" s="210"/>
      <c r="AO76" s="210"/>
      <c r="AP76" s="210"/>
      <c r="AQ76" s="210"/>
      <c r="AR76" s="210"/>
      <c r="AS76" s="210"/>
      <c r="AT76" s="210"/>
      <c r="AU76" s="210"/>
      <c r="AV76" s="210"/>
      <c r="AW76" s="210"/>
      <c r="AX76" s="210"/>
      <c r="AY76" s="210"/>
      <c r="AZ76" s="210"/>
    </row>
    <row r="77" spans="1:52" ht="81" customHeight="1" thickBot="1" x14ac:dyDescent="0.35">
      <c r="A77" s="204"/>
      <c r="B77" s="225"/>
      <c r="C77" s="235"/>
      <c r="D77" s="411" t="s">
        <v>394</v>
      </c>
      <c r="E77" s="411"/>
      <c r="F77" s="449" t="s">
        <v>425</v>
      </c>
      <c r="G77" s="450"/>
      <c r="H77" s="291" t="s">
        <v>426</v>
      </c>
      <c r="I77" s="407"/>
      <c r="J77" s="236"/>
      <c r="L77" s="210"/>
      <c r="M77" s="210"/>
      <c r="N77" s="210"/>
      <c r="O77" s="210"/>
      <c r="P77" s="210"/>
      <c r="Q77" s="210"/>
      <c r="R77" s="210"/>
      <c r="S77" s="210"/>
      <c r="T77" s="210"/>
      <c r="U77" s="210"/>
      <c r="V77" s="210"/>
      <c r="W77" s="210"/>
      <c r="X77" s="210"/>
      <c r="Y77" s="210"/>
      <c r="Z77" s="210"/>
      <c r="AA77" s="210"/>
      <c r="AB77" s="210"/>
      <c r="AC77" s="210"/>
      <c r="AD77" s="210"/>
      <c r="AE77" s="210"/>
      <c r="AF77" s="210"/>
      <c r="AG77" s="210"/>
      <c r="AH77" s="210"/>
      <c r="AI77" s="210"/>
      <c r="AJ77" s="210"/>
      <c r="AK77" s="210"/>
      <c r="AL77" s="210"/>
      <c r="AM77" s="210"/>
      <c r="AN77" s="210"/>
      <c r="AO77" s="210"/>
      <c r="AP77" s="210"/>
      <c r="AQ77" s="210"/>
      <c r="AR77" s="210"/>
      <c r="AS77" s="210"/>
      <c r="AT77" s="210"/>
      <c r="AU77" s="210"/>
      <c r="AV77" s="210"/>
      <c r="AW77" s="210"/>
      <c r="AX77" s="210"/>
      <c r="AY77" s="210"/>
      <c r="AZ77" s="210"/>
    </row>
    <row r="78" spans="1:52" ht="110.25" customHeight="1" thickBot="1" x14ac:dyDescent="0.35">
      <c r="A78" s="204"/>
      <c r="B78" s="225"/>
      <c r="C78" s="235"/>
      <c r="D78" s="411" t="s">
        <v>427</v>
      </c>
      <c r="E78" s="423"/>
      <c r="F78" s="449" t="s">
        <v>428</v>
      </c>
      <c r="G78" s="450"/>
      <c r="H78" s="291" t="s">
        <v>428</v>
      </c>
      <c r="I78" s="407"/>
      <c r="J78" s="236"/>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210"/>
      <c r="AL78" s="210"/>
      <c r="AM78" s="210"/>
      <c r="AN78" s="210"/>
      <c r="AO78" s="210"/>
      <c r="AP78" s="210"/>
      <c r="AQ78" s="210"/>
      <c r="AR78" s="210"/>
      <c r="AS78" s="210"/>
      <c r="AT78" s="210"/>
      <c r="AU78" s="210"/>
      <c r="AV78" s="210"/>
      <c r="AW78" s="210"/>
      <c r="AX78" s="210"/>
      <c r="AY78" s="210"/>
      <c r="AZ78" s="210"/>
    </row>
    <row r="79" spans="1:52" ht="18.75" customHeight="1" thickBot="1" x14ac:dyDescent="0.35">
      <c r="A79" s="204"/>
      <c r="B79" s="225"/>
      <c r="C79" s="236"/>
      <c r="D79" s="236"/>
      <c r="E79" s="236"/>
      <c r="F79" s="248"/>
      <c r="G79" s="248"/>
      <c r="H79" s="239" t="s">
        <v>395</v>
      </c>
      <c r="I79" s="249" t="s">
        <v>29</v>
      </c>
      <c r="J79" s="236"/>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0"/>
      <c r="AM79" s="210"/>
      <c r="AN79" s="210"/>
      <c r="AO79" s="210"/>
      <c r="AP79" s="210"/>
      <c r="AQ79" s="210"/>
      <c r="AR79" s="210"/>
      <c r="AS79" s="210"/>
      <c r="AT79" s="210"/>
      <c r="AU79" s="210"/>
      <c r="AV79" s="210"/>
      <c r="AW79" s="210"/>
      <c r="AX79" s="210"/>
      <c r="AY79" s="210"/>
      <c r="AZ79" s="210"/>
    </row>
    <row r="80" spans="1:52" ht="18" thickBot="1" x14ac:dyDescent="0.35">
      <c r="A80" s="204"/>
      <c r="B80" s="225"/>
      <c r="C80" s="236"/>
      <c r="D80" s="250" t="s">
        <v>397</v>
      </c>
      <c r="E80" s="251"/>
      <c r="F80" s="248"/>
      <c r="G80" s="248"/>
      <c r="H80" s="236"/>
      <c r="I80" s="240"/>
      <c r="J80" s="236"/>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row>
    <row r="81" spans="1:52" ht="18" thickBot="1" x14ac:dyDescent="0.35">
      <c r="A81" s="204"/>
      <c r="B81" s="225"/>
      <c r="C81" s="236"/>
      <c r="D81" s="241" t="s">
        <v>84</v>
      </c>
      <c r="E81" s="425" t="s">
        <v>429</v>
      </c>
      <c r="F81" s="425"/>
      <c r="G81" s="425"/>
      <c r="H81" s="425"/>
      <c r="I81" s="240"/>
      <c r="J81" s="236"/>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0"/>
      <c r="AI81" s="210"/>
      <c r="AJ81" s="210"/>
      <c r="AK81" s="210"/>
      <c r="AL81" s="210"/>
      <c r="AM81" s="210"/>
      <c r="AN81" s="210"/>
      <c r="AO81" s="210"/>
      <c r="AP81" s="210"/>
      <c r="AQ81" s="210"/>
      <c r="AR81" s="210"/>
      <c r="AS81" s="210"/>
      <c r="AT81" s="210"/>
      <c r="AU81" s="210"/>
      <c r="AV81" s="210"/>
      <c r="AW81" s="210"/>
      <c r="AX81" s="210"/>
      <c r="AY81" s="210"/>
      <c r="AZ81" s="210"/>
    </row>
    <row r="82" spans="1:52" ht="18" thickBot="1" x14ac:dyDescent="0.35">
      <c r="A82" s="204"/>
      <c r="B82" s="225"/>
      <c r="C82" s="236"/>
      <c r="D82" s="241" t="s">
        <v>87</v>
      </c>
      <c r="E82" s="424" t="s">
        <v>430</v>
      </c>
      <c r="F82" s="425"/>
      <c r="G82" s="425"/>
      <c r="H82" s="425"/>
      <c r="I82" s="240"/>
      <c r="J82" s="236"/>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0"/>
      <c r="AT82" s="210"/>
      <c r="AU82" s="210"/>
      <c r="AV82" s="210"/>
      <c r="AW82" s="210"/>
      <c r="AX82" s="210"/>
      <c r="AY82" s="210"/>
      <c r="AZ82" s="210"/>
    </row>
    <row r="83" spans="1:52" ht="18" thickBot="1" x14ac:dyDescent="0.35">
      <c r="A83" s="204"/>
      <c r="B83" s="225"/>
      <c r="C83" s="236"/>
      <c r="D83" s="236"/>
      <c r="E83" s="236"/>
      <c r="F83" s="248"/>
      <c r="G83" s="248"/>
      <c r="H83" s="236"/>
      <c r="I83" s="240"/>
      <c r="J83" s="236"/>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210"/>
      <c r="AL83" s="210"/>
      <c r="AM83" s="210"/>
      <c r="AN83" s="210"/>
      <c r="AO83" s="210"/>
      <c r="AP83" s="210"/>
      <c r="AQ83" s="210"/>
      <c r="AR83" s="210"/>
      <c r="AS83" s="210"/>
      <c r="AT83" s="210"/>
      <c r="AU83" s="210"/>
      <c r="AV83" s="210"/>
      <c r="AW83" s="210"/>
      <c r="AX83" s="210"/>
      <c r="AY83" s="210"/>
      <c r="AZ83" s="210"/>
    </row>
    <row r="84" spans="1:52" ht="15.75" customHeight="1" thickBot="1" x14ac:dyDescent="0.35">
      <c r="A84" s="204"/>
      <c r="B84" s="225"/>
      <c r="C84" s="246"/>
      <c r="D84" s="420" t="s">
        <v>360</v>
      </c>
      <c r="E84" s="420"/>
      <c r="F84" s="428" t="s">
        <v>361</v>
      </c>
      <c r="G84" s="428"/>
      <c r="H84" s="235" t="s">
        <v>362</v>
      </c>
      <c r="I84" s="247" t="s">
        <v>363</v>
      </c>
      <c r="J84" s="236"/>
      <c r="K84" s="228"/>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210"/>
      <c r="AL84" s="210"/>
      <c r="AM84" s="210"/>
      <c r="AN84" s="210"/>
      <c r="AO84" s="210"/>
      <c r="AP84" s="210"/>
      <c r="AQ84" s="210"/>
      <c r="AR84" s="210"/>
      <c r="AS84" s="210"/>
      <c r="AT84" s="210"/>
      <c r="AU84" s="210"/>
      <c r="AV84" s="210"/>
      <c r="AW84" s="210"/>
      <c r="AX84" s="210"/>
      <c r="AY84" s="210"/>
      <c r="AZ84" s="210"/>
    </row>
    <row r="85" spans="1:52" ht="39.950000000000003" customHeight="1" thickBot="1" x14ac:dyDescent="0.35">
      <c r="A85" s="204"/>
      <c r="B85" s="225"/>
      <c r="C85" s="235" t="s">
        <v>431</v>
      </c>
      <c r="D85" s="419"/>
      <c r="E85" s="419"/>
      <c r="F85" s="409"/>
      <c r="G85" s="409"/>
      <c r="H85" s="229"/>
      <c r="I85" s="230"/>
      <c r="J85" s="236"/>
      <c r="K85" s="228"/>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210"/>
      <c r="AL85" s="210"/>
      <c r="AM85" s="210"/>
      <c r="AN85" s="210"/>
      <c r="AO85" s="210"/>
      <c r="AP85" s="210"/>
      <c r="AQ85" s="210"/>
      <c r="AR85" s="210"/>
      <c r="AS85" s="210"/>
      <c r="AT85" s="210"/>
      <c r="AU85" s="210"/>
      <c r="AV85" s="210"/>
      <c r="AW85" s="210"/>
      <c r="AX85" s="210"/>
      <c r="AY85" s="210"/>
      <c r="AZ85" s="210"/>
    </row>
    <row r="86" spans="1:52" ht="39.950000000000003" customHeight="1" thickBot="1" x14ac:dyDescent="0.35">
      <c r="A86" s="204"/>
      <c r="B86" s="225"/>
      <c r="C86" s="235"/>
      <c r="D86" s="419"/>
      <c r="E86" s="419"/>
      <c r="F86" s="409"/>
      <c r="G86" s="409"/>
      <c r="H86" s="229"/>
      <c r="I86" s="230"/>
      <c r="J86" s="236"/>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210"/>
      <c r="AL86" s="210"/>
      <c r="AM86" s="210"/>
      <c r="AN86" s="210"/>
      <c r="AO86" s="210"/>
      <c r="AP86" s="210"/>
      <c r="AQ86" s="210"/>
      <c r="AR86" s="210"/>
      <c r="AS86" s="210"/>
      <c r="AT86" s="210"/>
      <c r="AU86" s="210"/>
      <c r="AV86" s="210"/>
      <c r="AW86" s="210"/>
      <c r="AX86" s="210"/>
      <c r="AY86" s="210"/>
      <c r="AZ86" s="210"/>
    </row>
    <row r="87" spans="1:52" ht="48" customHeight="1" thickBot="1" x14ac:dyDescent="0.35">
      <c r="A87" s="204"/>
      <c r="B87" s="225"/>
      <c r="C87" s="235"/>
      <c r="D87" s="419"/>
      <c r="E87" s="419"/>
      <c r="F87" s="409"/>
      <c r="G87" s="409"/>
      <c r="H87" s="229"/>
      <c r="I87" s="230"/>
      <c r="J87" s="236"/>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210"/>
      <c r="AL87" s="210"/>
      <c r="AM87" s="210"/>
      <c r="AN87" s="210"/>
      <c r="AO87" s="210"/>
      <c r="AP87" s="210"/>
      <c r="AQ87" s="210"/>
      <c r="AR87" s="210"/>
      <c r="AS87" s="210"/>
      <c r="AT87" s="210"/>
      <c r="AU87" s="210"/>
      <c r="AV87" s="210"/>
      <c r="AW87" s="210"/>
      <c r="AX87" s="210"/>
      <c r="AY87" s="210"/>
      <c r="AZ87" s="210"/>
    </row>
    <row r="88" spans="1:52" ht="21.75" customHeight="1" thickBot="1" x14ac:dyDescent="0.35">
      <c r="A88" s="204"/>
      <c r="B88" s="225"/>
      <c r="C88" s="236"/>
      <c r="D88" s="236"/>
      <c r="E88" s="236"/>
      <c r="F88" s="248"/>
      <c r="G88" s="248"/>
      <c r="H88" s="239" t="s">
        <v>395</v>
      </c>
      <c r="I88" s="227"/>
      <c r="J88" s="236"/>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210"/>
      <c r="AL88" s="210"/>
      <c r="AM88" s="210"/>
      <c r="AN88" s="210"/>
      <c r="AO88" s="210"/>
      <c r="AP88" s="210"/>
      <c r="AQ88" s="210"/>
      <c r="AR88" s="210"/>
      <c r="AS88" s="210"/>
      <c r="AT88" s="210"/>
      <c r="AU88" s="210"/>
      <c r="AV88" s="210"/>
      <c r="AW88" s="210"/>
      <c r="AX88" s="210"/>
      <c r="AY88" s="210"/>
      <c r="AZ88" s="210"/>
    </row>
    <row r="89" spans="1:52" ht="18" thickBot="1" x14ac:dyDescent="0.35">
      <c r="A89" s="204"/>
      <c r="B89" s="225"/>
      <c r="C89" s="236"/>
      <c r="D89" s="250" t="s">
        <v>397</v>
      </c>
      <c r="E89" s="251"/>
      <c r="F89" s="248"/>
      <c r="G89" s="248"/>
      <c r="H89" s="236"/>
      <c r="I89" s="240"/>
      <c r="J89" s="236"/>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row>
    <row r="90" spans="1:52" ht="18" thickBot="1" x14ac:dyDescent="0.35">
      <c r="A90" s="204"/>
      <c r="B90" s="225"/>
      <c r="C90" s="236"/>
      <c r="D90" s="241" t="s">
        <v>84</v>
      </c>
      <c r="E90" s="434"/>
      <c r="F90" s="434"/>
      <c r="G90" s="434"/>
      <c r="H90" s="434"/>
      <c r="I90" s="240"/>
      <c r="J90" s="236"/>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row>
    <row r="91" spans="1:52" ht="18" thickBot="1" x14ac:dyDescent="0.35">
      <c r="A91" s="204"/>
      <c r="B91" s="225"/>
      <c r="C91" s="236"/>
      <c r="D91" s="241" t="s">
        <v>87</v>
      </c>
      <c r="E91" s="434"/>
      <c r="F91" s="434"/>
      <c r="G91" s="434"/>
      <c r="H91" s="434"/>
      <c r="I91" s="240"/>
      <c r="J91" s="236"/>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c r="AK91" s="210"/>
      <c r="AL91" s="210"/>
      <c r="AM91" s="210"/>
      <c r="AN91" s="210"/>
      <c r="AO91" s="210"/>
      <c r="AP91" s="210"/>
      <c r="AQ91" s="210"/>
      <c r="AR91" s="210"/>
      <c r="AS91" s="210"/>
      <c r="AT91" s="210"/>
      <c r="AU91" s="210"/>
      <c r="AV91" s="210"/>
      <c r="AW91" s="210"/>
      <c r="AX91" s="210"/>
      <c r="AY91" s="210"/>
      <c r="AZ91" s="210"/>
    </row>
    <row r="92" spans="1:52" ht="18" thickBot="1" x14ac:dyDescent="0.35">
      <c r="A92" s="204"/>
      <c r="B92" s="225"/>
      <c r="C92" s="236"/>
      <c r="D92" s="241"/>
      <c r="E92" s="236"/>
      <c r="F92" s="248"/>
      <c r="G92" s="248"/>
      <c r="H92" s="236"/>
      <c r="I92" s="240"/>
      <c r="J92" s="236"/>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c r="AI92" s="210"/>
      <c r="AJ92" s="210"/>
      <c r="AK92" s="210"/>
      <c r="AL92" s="210"/>
      <c r="AM92" s="210"/>
      <c r="AN92" s="210"/>
      <c r="AO92" s="210"/>
      <c r="AP92" s="210"/>
      <c r="AQ92" s="210"/>
      <c r="AR92" s="210"/>
      <c r="AS92" s="210"/>
      <c r="AT92" s="210"/>
      <c r="AU92" s="210"/>
      <c r="AV92" s="210"/>
      <c r="AW92" s="210"/>
      <c r="AX92" s="210"/>
      <c r="AY92" s="210"/>
      <c r="AZ92" s="210"/>
    </row>
    <row r="93" spans="1:52" ht="409.5" customHeight="1" thickBot="1" x14ac:dyDescent="0.35">
      <c r="A93" s="204"/>
      <c r="B93" s="225"/>
      <c r="C93" s="252" t="s">
        <v>432</v>
      </c>
      <c r="D93" s="430" t="s">
        <v>433</v>
      </c>
      <c r="E93" s="430"/>
      <c r="F93" s="430"/>
      <c r="G93" s="430"/>
      <c r="H93" s="430"/>
      <c r="I93" s="430"/>
      <c r="J93" s="236"/>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210"/>
      <c r="AL93" s="210"/>
      <c r="AM93" s="210"/>
      <c r="AN93" s="210"/>
      <c r="AO93" s="210"/>
      <c r="AP93" s="210"/>
      <c r="AQ93" s="210"/>
      <c r="AR93" s="210"/>
      <c r="AS93" s="210"/>
      <c r="AT93" s="210"/>
      <c r="AU93" s="210"/>
      <c r="AV93" s="210"/>
      <c r="AW93" s="210"/>
      <c r="AX93" s="210"/>
      <c r="AY93" s="210"/>
      <c r="AZ93" s="210"/>
    </row>
    <row r="94" spans="1:52" s="226" customFormat="1" ht="30" customHeight="1" thickBot="1" x14ac:dyDescent="0.35">
      <c r="A94" s="205"/>
      <c r="B94" s="225"/>
      <c r="C94" s="253"/>
      <c r="D94" s="253" t="s">
        <v>434</v>
      </c>
      <c r="E94" s="253"/>
      <c r="F94" s="253"/>
      <c r="G94" s="253"/>
      <c r="H94" s="245"/>
      <c r="I94" s="243"/>
      <c r="J94" s="236"/>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210"/>
      <c r="AL94" s="210"/>
      <c r="AM94" s="210"/>
      <c r="AN94" s="210"/>
      <c r="AO94" s="210"/>
      <c r="AP94" s="210"/>
      <c r="AQ94" s="210"/>
      <c r="AR94" s="210"/>
      <c r="AS94" s="210"/>
      <c r="AT94" s="210"/>
      <c r="AU94" s="210"/>
      <c r="AV94" s="210"/>
      <c r="AW94" s="210"/>
      <c r="AX94" s="210"/>
      <c r="AY94" s="210"/>
      <c r="AZ94" s="210"/>
    </row>
    <row r="95" spans="1:52" s="226" customFormat="1" ht="15.75" customHeight="1" thickBot="1" x14ac:dyDescent="0.35">
      <c r="A95" s="205"/>
      <c r="B95" s="225"/>
      <c r="C95" s="236"/>
      <c r="D95" s="254"/>
      <c r="E95" s="254"/>
      <c r="F95" s="255"/>
      <c r="G95" s="256" t="s">
        <v>435</v>
      </c>
      <c r="H95" s="245"/>
      <c r="I95" s="243"/>
      <c r="J95" s="236"/>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row>
    <row r="96" spans="1:52" s="226" customFormat="1" ht="78" customHeight="1" thickBot="1" x14ac:dyDescent="0.35">
      <c r="A96" s="205"/>
      <c r="B96" s="225"/>
      <c r="C96" s="236"/>
      <c r="D96" s="254"/>
      <c r="E96" s="254"/>
      <c r="F96" s="290" t="s">
        <v>436</v>
      </c>
      <c r="G96" s="426" t="s">
        <v>437</v>
      </c>
      <c r="H96" s="426"/>
      <c r="I96" s="426"/>
      <c r="J96" s="236"/>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row>
    <row r="97" spans="1:52" s="226" customFormat="1" ht="54.75" customHeight="1" thickBot="1" x14ac:dyDescent="0.35">
      <c r="A97" s="205"/>
      <c r="B97" s="225"/>
      <c r="C97" s="236"/>
      <c r="D97" s="254"/>
      <c r="E97" s="254"/>
      <c r="F97" s="290" t="s">
        <v>438</v>
      </c>
      <c r="G97" s="426" t="s">
        <v>439</v>
      </c>
      <c r="H97" s="426"/>
      <c r="I97" s="426"/>
      <c r="J97" s="236"/>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row>
    <row r="98" spans="1:52" s="226" customFormat="1" ht="58.5" customHeight="1" thickBot="1" x14ac:dyDescent="0.35">
      <c r="A98" s="205"/>
      <c r="B98" s="225"/>
      <c r="C98" s="236"/>
      <c r="D98" s="254"/>
      <c r="E98" s="254"/>
      <c r="F98" s="290" t="s">
        <v>440</v>
      </c>
      <c r="G98" s="426" t="s">
        <v>441</v>
      </c>
      <c r="H98" s="426"/>
      <c r="I98" s="426"/>
      <c r="J98" s="236"/>
      <c r="L98" s="210"/>
      <c r="M98" s="210"/>
      <c r="N98" s="210"/>
      <c r="O98" s="210"/>
      <c r="P98" s="210"/>
      <c r="Q98" s="210"/>
      <c r="R98" s="210"/>
      <c r="S98" s="210"/>
      <c r="T98" s="210"/>
      <c r="U98" s="210"/>
      <c r="V98" s="210"/>
      <c r="W98" s="210"/>
      <c r="X98" s="210"/>
      <c r="Y98" s="210"/>
      <c r="Z98" s="210"/>
      <c r="AA98" s="210"/>
      <c r="AB98" s="210"/>
      <c r="AC98" s="210"/>
      <c r="AD98" s="210"/>
      <c r="AE98" s="210"/>
      <c r="AF98" s="210"/>
      <c r="AG98" s="210"/>
      <c r="AH98" s="210"/>
      <c r="AI98" s="210"/>
      <c r="AJ98" s="210"/>
      <c r="AK98" s="210"/>
      <c r="AL98" s="210"/>
      <c r="AM98" s="210"/>
      <c r="AN98" s="210"/>
      <c r="AO98" s="210"/>
      <c r="AP98" s="210"/>
      <c r="AQ98" s="210"/>
      <c r="AR98" s="210"/>
      <c r="AS98" s="210"/>
      <c r="AT98" s="210"/>
      <c r="AU98" s="210"/>
      <c r="AV98" s="210"/>
      <c r="AW98" s="210"/>
      <c r="AX98" s="210"/>
      <c r="AY98" s="210"/>
      <c r="AZ98" s="210"/>
    </row>
    <row r="99" spans="1:52" ht="60" customHeight="1" thickBot="1" x14ac:dyDescent="0.35">
      <c r="A99" s="204"/>
      <c r="B99" s="225"/>
      <c r="C99" s="236"/>
      <c r="D99" s="254"/>
      <c r="E99" s="254"/>
      <c r="F99" s="290" t="s">
        <v>442</v>
      </c>
      <c r="G99" s="426" t="s">
        <v>443</v>
      </c>
      <c r="H99" s="426"/>
      <c r="I99" s="426"/>
      <c r="J99" s="236"/>
      <c r="L99" s="210"/>
      <c r="M99" s="210"/>
      <c r="N99" s="210"/>
      <c r="O99" s="210"/>
      <c r="P99" s="210"/>
      <c r="Q99" s="210"/>
      <c r="R99" s="210"/>
      <c r="S99" s="210"/>
      <c r="T99" s="210"/>
      <c r="U99" s="210"/>
      <c r="V99" s="210"/>
      <c r="W99" s="210"/>
      <c r="X99" s="210"/>
      <c r="Y99" s="210"/>
      <c r="Z99" s="210"/>
      <c r="AA99" s="210"/>
      <c r="AB99" s="210"/>
      <c r="AC99" s="210"/>
      <c r="AD99" s="210"/>
      <c r="AE99" s="210"/>
      <c r="AF99" s="210"/>
      <c r="AG99" s="210"/>
      <c r="AH99" s="210"/>
      <c r="AI99" s="210"/>
      <c r="AJ99" s="210"/>
      <c r="AK99" s="210"/>
      <c r="AL99" s="210"/>
      <c r="AM99" s="210"/>
      <c r="AN99" s="210"/>
      <c r="AO99" s="210"/>
      <c r="AP99" s="210"/>
      <c r="AQ99" s="210"/>
      <c r="AR99" s="210"/>
      <c r="AS99" s="210"/>
      <c r="AT99" s="210"/>
      <c r="AU99" s="210"/>
      <c r="AV99" s="210"/>
      <c r="AW99" s="210"/>
      <c r="AX99" s="210"/>
      <c r="AY99" s="210"/>
      <c r="AZ99" s="210"/>
    </row>
    <row r="100" spans="1:52" ht="54" customHeight="1" thickBot="1" x14ac:dyDescent="0.35">
      <c r="A100" s="204"/>
      <c r="B100" s="220"/>
      <c r="C100" s="236"/>
      <c r="D100" s="254"/>
      <c r="E100" s="254"/>
      <c r="F100" s="290" t="s">
        <v>444</v>
      </c>
      <c r="G100" s="426" t="s">
        <v>445</v>
      </c>
      <c r="H100" s="426"/>
      <c r="I100" s="426"/>
      <c r="J100" s="254"/>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row>
    <row r="101" spans="1:52" ht="61.5" customHeight="1" thickBot="1" x14ac:dyDescent="0.35">
      <c r="A101" s="204"/>
      <c r="B101" s="220"/>
      <c r="C101" s="236"/>
      <c r="D101" s="254"/>
      <c r="E101" s="254"/>
      <c r="F101" s="290" t="s">
        <v>446</v>
      </c>
      <c r="G101" s="426" t="s">
        <v>447</v>
      </c>
      <c r="H101" s="426"/>
      <c r="I101" s="426"/>
      <c r="J101" s="254"/>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0"/>
      <c r="AW101" s="210"/>
      <c r="AX101" s="210"/>
      <c r="AY101" s="210"/>
      <c r="AZ101" s="210"/>
    </row>
    <row r="102" spans="1:52" ht="18" thickBot="1" x14ac:dyDescent="0.35">
      <c r="A102" s="204"/>
      <c r="B102" s="231"/>
      <c r="C102" s="237"/>
      <c r="D102" s="257"/>
      <c r="E102" s="257"/>
      <c r="F102" s="257"/>
      <c r="G102" s="257"/>
      <c r="H102" s="245"/>
      <c r="I102" s="243"/>
      <c r="J102" s="254"/>
      <c r="K102" s="210"/>
      <c r="L102" s="210"/>
      <c r="M102" s="210"/>
      <c r="N102" s="210"/>
      <c r="O102" s="210"/>
      <c r="P102" s="210"/>
      <c r="Q102" s="210"/>
      <c r="R102" s="210"/>
      <c r="S102" s="210"/>
      <c r="T102" s="210"/>
      <c r="U102" s="210"/>
      <c r="V102" s="210"/>
      <c r="W102" s="210"/>
      <c r="X102" s="210"/>
      <c r="Y102" s="210"/>
      <c r="Z102" s="210"/>
      <c r="AA102" s="210"/>
      <c r="AB102" s="210"/>
      <c r="AC102" s="210"/>
      <c r="AD102" s="210"/>
      <c r="AE102" s="210"/>
      <c r="AF102" s="210"/>
      <c r="AG102" s="210"/>
      <c r="AH102" s="210"/>
      <c r="AI102" s="210"/>
      <c r="AJ102" s="210"/>
      <c r="AK102" s="210"/>
      <c r="AL102" s="210"/>
      <c r="AM102" s="210"/>
      <c r="AN102" s="210"/>
      <c r="AO102" s="210"/>
      <c r="AP102" s="210"/>
      <c r="AQ102" s="210"/>
      <c r="AR102" s="210"/>
    </row>
    <row r="103" spans="1:52" ht="50.1" customHeight="1" x14ac:dyDescent="0.3">
      <c r="A103" s="204"/>
      <c r="C103" s="210"/>
      <c r="D103" s="210"/>
      <c r="E103" s="210"/>
      <c r="I103" s="208"/>
      <c r="J103" s="210"/>
      <c r="K103" s="210"/>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210"/>
      <c r="AH103" s="210"/>
      <c r="AI103" s="210"/>
      <c r="AJ103" s="210"/>
      <c r="AK103" s="210"/>
      <c r="AL103" s="210"/>
      <c r="AM103" s="210"/>
      <c r="AN103" s="210"/>
      <c r="AO103" s="210"/>
      <c r="AP103" s="210"/>
      <c r="AQ103" s="210"/>
      <c r="AR103" s="210"/>
    </row>
    <row r="104" spans="1:52" ht="50.1" customHeight="1" x14ac:dyDescent="0.3">
      <c r="A104" s="204"/>
      <c r="C104" s="210"/>
      <c r="D104" s="210"/>
      <c r="E104" s="210"/>
      <c r="I104" s="208"/>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210"/>
      <c r="AH104" s="210"/>
      <c r="AI104" s="210"/>
      <c r="AJ104" s="210"/>
      <c r="AK104" s="210"/>
      <c r="AL104" s="210"/>
      <c r="AM104" s="210"/>
      <c r="AN104" s="210"/>
      <c r="AO104" s="210"/>
      <c r="AP104" s="210"/>
      <c r="AQ104" s="210"/>
      <c r="AR104" s="210"/>
    </row>
    <row r="105" spans="1:52" ht="49.5" customHeight="1" x14ac:dyDescent="0.3">
      <c r="A105" s="204"/>
      <c r="C105" s="210"/>
      <c r="D105" s="210"/>
      <c r="E105" s="210"/>
      <c r="I105" s="208"/>
      <c r="J105" s="210"/>
      <c r="K105" s="210"/>
      <c r="L105" s="210"/>
      <c r="M105" s="210"/>
      <c r="N105" s="210"/>
      <c r="O105" s="210"/>
      <c r="P105" s="210"/>
      <c r="Q105" s="210"/>
      <c r="R105" s="210"/>
      <c r="S105" s="210"/>
      <c r="T105" s="210"/>
      <c r="U105" s="210"/>
      <c r="V105" s="210"/>
      <c r="W105" s="210"/>
      <c r="X105" s="210"/>
      <c r="Y105" s="210"/>
      <c r="Z105" s="210"/>
      <c r="AA105" s="210"/>
      <c r="AB105" s="210"/>
      <c r="AC105" s="210"/>
      <c r="AD105" s="210"/>
      <c r="AE105" s="210"/>
      <c r="AF105" s="210"/>
      <c r="AG105" s="210"/>
      <c r="AH105" s="210"/>
      <c r="AI105" s="210"/>
      <c r="AJ105" s="210"/>
      <c r="AK105" s="210"/>
      <c r="AL105" s="210"/>
      <c r="AM105" s="210"/>
      <c r="AN105" s="210"/>
      <c r="AO105" s="210"/>
      <c r="AP105" s="210"/>
      <c r="AQ105" s="210"/>
      <c r="AR105" s="210"/>
    </row>
    <row r="106" spans="1:52" ht="50.1" customHeight="1" x14ac:dyDescent="0.3">
      <c r="A106" s="204"/>
      <c r="C106" s="210"/>
      <c r="D106" s="210"/>
      <c r="E106" s="210"/>
      <c r="I106" s="208"/>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c r="AL106" s="210"/>
      <c r="AM106" s="210"/>
      <c r="AN106" s="210"/>
      <c r="AO106" s="210"/>
      <c r="AP106" s="210"/>
      <c r="AQ106" s="210"/>
      <c r="AR106" s="210"/>
    </row>
    <row r="107" spans="1:52" ht="50.1" customHeight="1" x14ac:dyDescent="0.3">
      <c r="A107" s="204"/>
      <c r="C107" s="210"/>
      <c r="D107" s="210"/>
      <c r="E107" s="210"/>
      <c r="I107" s="208"/>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row>
    <row r="108" spans="1:52" ht="50.1" customHeight="1" x14ac:dyDescent="0.3">
      <c r="A108" s="204"/>
      <c r="C108" s="210"/>
      <c r="D108" s="210"/>
      <c r="E108" s="210"/>
      <c r="I108" s="208"/>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210"/>
      <c r="AI108" s="210"/>
      <c r="AJ108" s="210"/>
      <c r="AK108" s="210"/>
      <c r="AL108" s="210"/>
      <c r="AM108" s="210"/>
      <c r="AN108" s="210"/>
      <c r="AO108" s="210"/>
      <c r="AP108" s="210"/>
      <c r="AQ108" s="210"/>
      <c r="AR108" s="210"/>
    </row>
    <row r="109" spans="1:52" x14ac:dyDescent="0.3">
      <c r="A109" s="204"/>
      <c r="C109" s="210"/>
      <c r="D109" s="210"/>
      <c r="E109" s="210"/>
      <c r="I109" s="208"/>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210"/>
      <c r="AH109" s="210"/>
      <c r="AI109" s="210"/>
      <c r="AJ109" s="210"/>
      <c r="AK109" s="210"/>
      <c r="AL109" s="210"/>
      <c r="AM109" s="210"/>
      <c r="AN109" s="210"/>
      <c r="AO109" s="210"/>
      <c r="AP109" s="210"/>
      <c r="AQ109" s="210"/>
      <c r="AR109" s="210"/>
    </row>
    <row r="110" spans="1:52" x14ac:dyDescent="0.3">
      <c r="A110" s="204"/>
      <c r="C110" s="210"/>
      <c r="D110" s="210"/>
      <c r="E110" s="210"/>
      <c r="I110" s="208"/>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E110" s="210"/>
      <c r="AF110" s="210"/>
      <c r="AG110" s="210"/>
      <c r="AH110" s="210"/>
      <c r="AI110" s="210"/>
      <c r="AJ110" s="210"/>
      <c r="AK110" s="210"/>
      <c r="AL110" s="210"/>
      <c r="AM110" s="210"/>
      <c r="AN110" s="210"/>
      <c r="AO110" s="210"/>
      <c r="AP110" s="210"/>
      <c r="AQ110" s="210"/>
      <c r="AR110" s="210"/>
    </row>
    <row r="111" spans="1:52" x14ac:dyDescent="0.3">
      <c r="A111" s="204"/>
      <c r="C111" s="210"/>
      <c r="D111" s="210"/>
      <c r="E111" s="210"/>
      <c r="I111" s="208"/>
      <c r="J111" s="210"/>
      <c r="K111" s="210"/>
      <c r="L111" s="210"/>
      <c r="M111" s="210"/>
      <c r="N111" s="210"/>
      <c r="O111" s="210"/>
      <c r="P111" s="210"/>
      <c r="Q111" s="210"/>
      <c r="R111" s="210"/>
      <c r="S111" s="210"/>
      <c r="T111" s="210"/>
      <c r="U111" s="210"/>
      <c r="V111" s="210"/>
      <c r="W111" s="210"/>
      <c r="X111" s="210"/>
      <c r="Y111" s="210"/>
      <c r="Z111" s="210"/>
      <c r="AA111" s="210"/>
      <c r="AB111" s="210"/>
      <c r="AC111" s="210"/>
      <c r="AD111" s="210"/>
      <c r="AE111" s="210"/>
      <c r="AF111" s="210"/>
      <c r="AG111" s="210"/>
      <c r="AH111" s="210"/>
      <c r="AI111" s="210"/>
      <c r="AJ111" s="210"/>
      <c r="AK111" s="210"/>
      <c r="AL111" s="210"/>
      <c r="AM111" s="210"/>
      <c r="AN111" s="210"/>
      <c r="AO111" s="210"/>
      <c r="AP111" s="210"/>
      <c r="AQ111" s="210"/>
      <c r="AR111" s="210"/>
    </row>
    <row r="112" spans="1:52" x14ac:dyDescent="0.3">
      <c r="A112" s="210"/>
      <c r="C112" s="210"/>
      <c r="D112" s="210"/>
      <c r="E112" s="210"/>
      <c r="I112" s="208"/>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0"/>
      <c r="AQ112" s="210"/>
      <c r="AR112" s="210"/>
      <c r="AS112" s="210"/>
      <c r="AT112" s="210"/>
      <c r="AU112" s="210"/>
      <c r="AV112" s="210"/>
      <c r="AW112" s="210"/>
      <c r="AX112" s="210"/>
      <c r="AY112" s="210"/>
      <c r="AZ112" s="210"/>
    </row>
    <row r="113" spans="1:52" x14ac:dyDescent="0.3">
      <c r="A113" s="210"/>
      <c r="B113" s="210"/>
      <c r="C113" s="210"/>
      <c r="D113" s="210"/>
      <c r="E113" s="210"/>
      <c r="I113" s="208"/>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0"/>
      <c r="AL113" s="210"/>
      <c r="AM113" s="210"/>
      <c r="AN113" s="210"/>
      <c r="AO113" s="210"/>
      <c r="AP113" s="210"/>
      <c r="AQ113" s="210"/>
      <c r="AR113" s="210"/>
      <c r="AS113" s="210"/>
      <c r="AT113" s="210"/>
      <c r="AU113" s="210"/>
      <c r="AV113" s="210"/>
      <c r="AW113" s="210"/>
      <c r="AX113" s="210"/>
      <c r="AY113" s="210"/>
      <c r="AZ113" s="210"/>
    </row>
    <row r="114" spans="1:52" x14ac:dyDescent="0.3">
      <c r="A114" s="210"/>
      <c r="B114" s="210"/>
      <c r="C114" s="210"/>
      <c r="D114" s="210"/>
      <c r="E114" s="210"/>
      <c r="I114" s="208"/>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210"/>
      <c r="AH114" s="210"/>
      <c r="AI114" s="210"/>
      <c r="AJ114" s="210"/>
      <c r="AK114" s="210"/>
      <c r="AL114" s="210"/>
      <c r="AM114" s="210"/>
      <c r="AN114" s="210"/>
      <c r="AO114" s="210"/>
      <c r="AP114" s="210"/>
      <c r="AQ114" s="210"/>
      <c r="AR114" s="210"/>
      <c r="AS114" s="210"/>
      <c r="AT114" s="210"/>
      <c r="AU114" s="210"/>
      <c r="AV114" s="210"/>
      <c r="AW114" s="210"/>
      <c r="AX114" s="210"/>
      <c r="AY114" s="210"/>
      <c r="AZ114" s="210"/>
    </row>
    <row r="115" spans="1:52" x14ac:dyDescent="0.3">
      <c r="A115" s="210"/>
      <c r="B115" s="210"/>
      <c r="C115" s="210"/>
      <c r="D115" s="210"/>
      <c r="E115" s="210"/>
      <c r="I115" s="208"/>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0"/>
      <c r="AK115" s="210"/>
      <c r="AL115" s="210"/>
      <c r="AM115" s="210"/>
      <c r="AN115" s="210"/>
      <c r="AO115" s="210"/>
      <c r="AP115" s="210"/>
      <c r="AQ115" s="210"/>
      <c r="AR115" s="210"/>
      <c r="AS115" s="210"/>
      <c r="AT115" s="210"/>
      <c r="AU115" s="210"/>
      <c r="AV115" s="210"/>
      <c r="AW115" s="210"/>
      <c r="AX115" s="210"/>
      <c r="AY115" s="210"/>
      <c r="AZ115" s="210"/>
    </row>
    <row r="116" spans="1:52" x14ac:dyDescent="0.3">
      <c r="A116" s="210"/>
      <c r="B116" s="210"/>
      <c r="C116" s="210"/>
      <c r="D116" s="210"/>
      <c r="E116" s="210"/>
      <c r="I116" s="208"/>
      <c r="J116" s="210"/>
      <c r="K116" s="210"/>
    </row>
    <row r="117" spans="1:52" x14ac:dyDescent="0.3">
      <c r="A117" s="210"/>
      <c r="B117" s="210"/>
      <c r="C117" s="210"/>
      <c r="D117" s="210"/>
      <c r="E117" s="210"/>
      <c r="I117" s="208"/>
      <c r="J117" s="210"/>
      <c r="K117" s="210"/>
    </row>
    <row r="118" spans="1:52" x14ac:dyDescent="0.3">
      <c r="A118" s="210"/>
      <c r="B118" s="210"/>
      <c r="C118" s="210"/>
      <c r="D118" s="210"/>
      <c r="E118" s="210"/>
      <c r="I118" s="208"/>
      <c r="J118" s="210"/>
      <c r="K118" s="210"/>
    </row>
    <row r="119" spans="1:52" x14ac:dyDescent="0.3">
      <c r="A119" s="210"/>
      <c r="B119" s="210"/>
      <c r="C119" s="210"/>
      <c r="D119" s="210"/>
      <c r="E119" s="210"/>
      <c r="I119" s="208"/>
      <c r="J119" s="210"/>
      <c r="K119" s="210"/>
    </row>
    <row r="120" spans="1:52" x14ac:dyDescent="0.3">
      <c r="A120" s="210"/>
      <c r="B120" s="210"/>
      <c r="C120" s="210"/>
      <c r="D120" s="210"/>
      <c r="E120" s="210"/>
      <c r="I120" s="208"/>
      <c r="J120" s="210"/>
      <c r="K120" s="210"/>
    </row>
    <row r="121" spans="1:52" x14ac:dyDescent="0.3">
      <c r="A121" s="210"/>
      <c r="B121" s="210"/>
      <c r="C121" s="210"/>
      <c r="D121" s="210"/>
      <c r="E121" s="210"/>
      <c r="I121" s="208"/>
      <c r="J121" s="210"/>
      <c r="K121" s="210"/>
    </row>
    <row r="122" spans="1:52" x14ac:dyDescent="0.3">
      <c r="A122" s="210"/>
      <c r="B122" s="210"/>
      <c r="C122" s="210"/>
      <c r="D122" s="210"/>
      <c r="E122" s="210"/>
      <c r="I122" s="208"/>
      <c r="J122" s="210"/>
      <c r="K122" s="210"/>
    </row>
    <row r="123" spans="1:52" x14ac:dyDescent="0.3">
      <c r="A123" s="210"/>
      <c r="B123" s="210"/>
      <c r="C123" s="210"/>
      <c r="D123" s="210"/>
      <c r="E123" s="210"/>
      <c r="I123" s="208"/>
      <c r="J123" s="210"/>
      <c r="K123" s="210"/>
    </row>
    <row r="124" spans="1:52" x14ac:dyDescent="0.3">
      <c r="A124" s="210"/>
      <c r="B124" s="210"/>
      <c r="C124" s="210"/>
      <c r="D124" s="210"/>
      <c r="E124" s="210"/>
      <c r="I124" s="208"/>
      <c r="J124" s="210"/>
      <c r="K124" s="210"/>
    </row>
    <row r="125" spans="1:52" x14ac:dyDescent="0.3">
      <c r="A125" s="210"/>
      <c r="B125" s="210"/>
      <c r="C125" s="210"/>
      <c r="D125" s="210"/>
      <c r="E125" s="210"/>
      <c r="I125" s="208"/>
      <c r="J125" s="210"/>
      <c r="K125" s="210"/>
    </row>
    <row r="126" spans="1:52" x14ac:dyDescent="0.3">
      <c r="A126" s="210"/>
      <c r="B126" s="210"/>
      <c r="C126" s="210"/>
      <c r="D126" s="210"/>
      <c r="E126" s="210"/>
      <c r="I126" s="208"/>
      <c r="J126" s="210"/>
      <c r="K126" s="210"/>
    </row>
    <row r="127" spans="1:52" x14ac:dyDescent="0.3">
      <c r="A127" s="210"/>
      <c r="B127" s="210"/>
      <c r="C127" s="210"/>
      <c r="D127" s="210"/>
      <c r="E127" s="210"/>
      <c r="I127" s="208"/>
      <c r="J127" s="210"/>
      <c r="K127" s="210"/>
    </row>
    <row r="128" spans="1:52" x14ac:dyDescent="0.3">
      <c r="A128" s="210"/>
      <c r="B128" s="210"/>
      <c r="C128" s="210"/>
      <c r="D128" s="210"/>
      <c r="E128" s="210"/>
      <c r="I128" s="208"/>
      <c r="J128" s="210"/>
      <c r="K128" s="210"/>
    </row>
    <row r="129" spans="1:11" x14ac:dyDescent="0.3">
      <c r="A129" s="210"/>
      <c r="B129" s="210"/>
      <c r="C129" s="210"/>
      <c r="D129" s="210"/>
      <c r="E129" s="210"/>
      <c r="I129" s="208"/>
      <c r="J129" s="210"/>
      <c r="K129" s="210"/>
    </row>
    <row r="130" spans="1:11" x14ac:dyDescent="0.3">
      <c r="A130" s="210"/>
      <c r="B130" s="210"/>
      <c r="C130" s="210"/>
      <c r="D130" s="210"/>
      <c r="E130" s="210"/>
      <c r="I130" s="208"/>
      <c r="J130" s="210"/>
      <c r="K130" s="210"/>
    </row>
    <row r="131" spans="1:11" x14ac:dyDescent="0.3">
      <c r="A131" s="210"/>
      <c r="B131" s="210"/>
      <c r="C131" s="210"/>
      <c r="D131" s="210"/>
      <c r="E131" s="210"/>
      <c r="I131" s="208"/>
      <c r="J131" s="210"/>
      <c r="K131" s="210"/>
    </row>
    <row r="132" spans="1:11" x14ac:dyDescent="0.3">
      <c r="A132" s="210"/>
      <c r="B132" s="210"/>
      <c r="C132" s="210"/>
      <c r="D132" s="210"/>
      <c r="E132" s="210"/>
      <c r="I132" s="208"/>
      <c r="J132" s="210"/>
      <c r="K132" s="210"/>
    </row>
    <row r="133" spans="1:11" x14ac:dyDescent="0.3">
      <c r="A133" s="210"/>
      <c r="B133" s="210"/>
      <c r="C133" s="210"/>
      <c r="D133" s="210"/>
      <c r="E133" s="210"/>
      <c r="I133" s="208"/>
      <c r="J133" s="210"/>
      <c r="K133" s="210"/>
    </row>
    <row r="134" spans="1:11" x14ac:dyDescent="0.3">
      <c r="A134" s="210"/>
      <c r="B134" s="210"/>
      <c r="C134" s="210"/>
      <c r="D134" s="210"/>
      <c r="E134" s="210"/>
      <c r="I134" s="208"/>
      <c r="J134" s="210"/>
      <c r="K134" s="210"/>
    </row>
    <row r="135" spans="1:11" x14ac:dyDescent="0.3">
      <c r="A135" s="210"/>
      <c r="B135" s="210"/>
      <c r="C135" s="210"/>
      <c r="D135" s="210"/>
      <c r="E135" s="210"/>
      <c r="I135" s="208"/>
      <c r="J135" s="210"/>
      <c r="K135" s="210"/>
    </row>
    <row r="136" spans="1:11" x14ac:dyDescent="0.3">
      <c r="A136" s="210"/>
      <c r="B136" s="210"/>
      <c r="C136" s="210"/>
      <c r="D136" s="210"/>
      <c r="E136" s="210"/>
      <c r="I136" s="208"/>
      <c r="J136" s="210"/>
      <c r="K136" s="210"/>
    </row>
    <row r="137" spans="1:11" x14ac:dyDescent="0.3">
      <c r="A137" s="210"/>
      <c r="B137" s="210"/>
      <c r="C137" s="210"/>
      <c r="D137" s="210"/>
      <c r="E137" s="210"/>
      <c r="I137" s="208"/>
      <c r="J137" s="210"/>
      <c r="K137" s="210"/>
    </row>
    <row r="138" spans="1:11" x14ac:dyDescent="0.3">
      <c r="A138" s="210"/>
      <c r="B138" s="210"/>
      <c r="C138" s="210"/>
      <c r="D138" s="210"/>
      <c r="E138" s="210"/>
      <c r="I138" s="208"/>
      <c r="J138" s="210"/>
      <c r="K138" s="210"/>
    </row>
    <row r="139" spans="1:11" x14ac:dyDescent="0.3">
      <c r="A139" s="210"/>
      <c r="B139" s="210"/>
      <c r="C139" s="210"/>
      <c r="D139" s="210"/>
      <c r="E139" s="210"/>
      <c r="I139" s="208"/>
      <c r="J139" s="210"/>
      <c r="K139" s="210"/>
    </row>
    <row r="140" spans="1:11" x14ac:dyDescent="0.3">
      <c r="A140" s="210"/>
      <c r="B140" s="210"/>
      <c r="C140" s="210"/>
      <c r="D140" s="210"/>
      <c r="E140" s="210"/>
      <c r="I140" s="208"/>
      <c r="J140" s="210"/>
      <c r="K140" s="210"/>
    </row>
    <row r="141" spans="1:11" x14ac:dyDescent="0.3">
      <c r="A141" s="210"/>
      <c r="B141" s="210"/>
      <c r="C141" s="210"/>
      <c r="D141" s="210"/>
      <c r="E141" s="210"/>
      <c r="I141" s="208"/>
      <c r="J141" s="210"/>
      <c r="K141" s="210"/>
    </row>
    <row r="142" spans="1:11" x14ac:dyDescent="0.3">
      <c r="A142" s="210"/>
      <c r="B142" s="210"/>
      <c r="C142" s="210"/>
      <c r="D142" s="210"/>
      <c r="E142" s="210"/>
      <c r="I142" s="208"/>
      <c r="J142" s="210"/>
      <c r="K142" s="210"/>
    </row>
    <row r="143" spans="1:11" x14ac:dyDescent="0.3">
      <c r="A143" s="210"/>
      <c r="B143" s="210"/>
      <c r="C143" s="210"/>
      <c r="D143" s="210"/>
      <c r="E143" s="210"/>
      <c r="I143" s="208"/>
      <c r="J143" s="210"/>
      <c r="K143" s="210"/>
    </row>
    <row r="144" spans="1:11" x14ac:dyDescent="0.3">
      <c r="A144" s="210"/>
      <c r="B144" s="210"/>
      <c r="C144" s="210"/>
      <c r="D144" s="210"/>
      <c r="E144" s="210"/>
      <c r="I144" s="208"/>
      <c r="J144" s="210"/>
      <c r="K144" s="210"/>
    </row>
    <row r="145" spans="1:11" x14ac:dyDescent="0.3">
      <c r="A145" s="210"/>
      <c r="B145" s="210"/>
      <c r="C145" s="210"/>
      <c r="D145" s="210"/>
      <c r="E145" s="210"/>
      <c r="I145" s="208"/>
      <c r="J145" s="210"/>
      <c r="K145" s="210"/>
    </row>
    <row r="146" spans="1:11" x14ac:dyDescent="0.3">
      <c r="A146" s="210"/>
      <c r="B146" s="210"/>
      <c r="C146" s="210"/>
      <c r="D146" s="210"/>
      <c r="E146" s="210"/>
      <c r="I146" s="208"/>
      <c r="J146" s="210"/>
      <c r="K146" s="210"/>
    </row>
    <row r="147" spans="1:11" x14ac:dyDescent="0.3">
      <c r="A147" s="210"/>
      <c r="B147" s="210"/>
      <c r="C147" s="210"/>
      <c r="D147" s="210"/>
      <c r="E147" s="210"/>
      <c r="I147" s="208"/>
      <c r="J147" s="210"/>
      <c r="K147" s="210"/>
    </row>
    <row r="148" spans="1:11" x14ac:dyDescent="0.3">
      <c r="A148" s="210"/>
      <c r="B148" s="210"/>
      <c r="C148" s="210"/>
      <c r="D148" s="210"/>
      <c r="E148" s="210"/>
      <c r="I148" s="208"/>
      <c r="J148" s="210"/>
      <c r="K148" s="210"/>
    </row>
    <row r="149" spans="1:11" x14ac:dyDescent="0.3">
      <c r="A149" s="210"/>
      <c r="B149" s="210"/>
      <c r="C149" s="210"/>
      <c r="D149" s="210"/>
      <c r="E149" s="210"/>
      <c r="I149" s="208"/>
      <c r="J149" s="210"/>
      <c r="K149" s="210"/>
    </row>
    <row r="150" spans="1:11" x14ac:dyDescent="0.3">
      <c r="A150" s="210"/>
      <c r="B150" s="210"/>
      <c r="C150" s="210"/>
      <c r="D150" s="210"/>
      <c r="E150" s="210"/>
      <c r="I150" s="208"/>
      <c r="J150" s="210"/>
      <c r="K150" s="210"/>
    </row>
    <row r="151" spans="1:11" x14ac:dyDescent="0.3">
      <c r="A151" s="210"/>
      <c r="B151" s="210"/>
      <c r="I151" s="208"/>
      <c r="J151" s="210"/>
      <c r="K151" s="210"/>
    </row>
    <row r="152" spans="1:11" x14ac:dyDescent="0.3">
      <c r="A152" s="210"/>
      <c r="B152" s="210"/>
      <c r="I152" s="208"/>
      <c r="J152" s="210"/>
      <c r="K152" s="210"/>
    </row>
    <row r="153" spans="1:11" x14ac:dyDescent="0.3">
      <c r="A153" s="210"/>
      <c r="B153" s="210"/>
      <c r="I153" s="208"/>
      <c r="J153" s="210"/>
      <c r="K153" s="210"/>
    </row>
    <row r="154" spans="1:11" x14ac:dyDescent="0.3">
      <c r="A154" s="210"/>
      <c r="B154" s="210"/>
      <c r="I154" s="208"/>
      <c r="J154" s="210"/>
      <c r="K154" s="210"/>
    </row>
    <row r="155" spans="1:11" x14ac:dyDescent="0.3">
      <c r="A155" s="210"/>
      <c r="B155" s="210"/>
      <c r="I155" s="208"/>
      <c r="J155" s="210"/>
      <c r="K155" s="210"/>
    </row>
    <row r="156" spans="1:11" x14ac:dyDescent="0.3">
      <c r="A156" s="210"/>
      <c r="B156" s="210"/>
      <c r="I156" s="208"/>
      <c r="J156" s="210"/>
      <c r="K156" s="210"/>
    </row>
    <row r="157" spans="1:11" x14ac:dyDescent="0.3">
      <c r="A157" s="210"/>
      <c r="B157" s="210"/>
      <c r="I157" s="208"/>
      <c r="J157" s="210"/>
      <c r="K157" s="210"/>
    </row>
    <row r="158" spans="1:11" x14ac:dyDescent="0.3">
      <c r="A158" s="210"/>
      <c r="B158" s="210"/>
      <c r="I158" s="208"/>
      <c r="J158" s="210"/>
      <c r="K158" s="210"/>
    </row>
    <row r="159" spans="1:11" x14ac:dyDescent="0.3">
      <c r="A159" s="210"/>
      <c r="B159" s="210"/>
      <c r="I159" s="208"/>
      <c r="J159" s="210"/>
      <c r="K159" s="210"/>
    </row>
    <row r="160" spans="1:11" x14ac:dyDescent="0.3">
      <c r="B160" s="210"/>
      <c r="J160" s="210"/>
    </row>
  </sheetData>
  <mergeCells count="109">
    <mergeCell ref="F38:G41"/>
    <mergeCell ref="D19:E19"/>
    <mergeCell ref="D20:E20"/>
    <mergeCell ref="F61:G61"/>
    <mergeCell ref="C16:C17"/>
    <mergeCell ref="H12:H17"/>
    <mergeCell ref="F78:G78"/>
    <mergeCell ref="F77:G77"/>
    <mergeCell ref="F76:G76"/>
    <mergeCell ref="F75:G75"/>
    <mergeCell ref="F74:G74"/>
    <mergeCell ref="F62:G62"/>
    <mergeCell ref="D63:E63"/>
    <mergeCell ref="F63:G63"/>
    <mergeCell ref="C3:I3"/>
    <mergeCell ref="C4:I4"/>
    <mergeCell ref="C52:H52"/>
    <mergeCell ref="D6:E6"/>
    <mergeCell ref="D7:E7"/>
    <mergeCell ref="D5:E5"/>
    <mergeCell ref="D38:E38"/>
    <mergeCell ref="D39:E39"/>
    <mergeCell ref="H18:H37"/>
    <mergeCell ref="D40:E40"/>
    <mergeCell ref="F5:G5"/>
    <mergeCell ref="E49:H49"/>
    <mergeCell ref="D41:E41"/>
    <mergeCell ref="D42:E42"/>
    <mergeCell ref="D48:I48"/>
    <mergeCell ref="D43:E43"/>
    <mergeCell ref="D44:E44"/>
    <mergeCell ref="I18:I20"/>
    <mergeCell ref="I6:I11"/>
    <mergeCell ref="F12:G16"/>
    <mergeCell ref="I12:I16"/>
    <mergeCell ref="F42:G45"/>
    <mergeCell ref="H42:H45"/>
    <mergeCell ref="I42:I45"/>
    <mergeCell ref="G101:I101"/>
    <mergeCell ref="F86:G86"/>
    <mergeCell ref="G96:I96"/>
    <mergeCell ref="G97:I97"/>
    <mergeCell ref="G98:I98"/>
    <mergeCell ref="G99:I99"/>
    <mergeCell ref="H38:H41"/>
    <mergeCell ref="G100:I100"/>
    <mergeCell ref="F87:G87"/>
    <mergeCell ref="F58:G58"/>
    <mergeCell ref="E50:H50"/>
    <mergeCell ref="D60:E60"/>
    <mergeCell ref="D53:I56"/>
    <mergeCell ref="D59:E59"/>
    <mergeCell ref="D64:E64"/>
    <mergeCell ref="H62:H64"/>
    <mergeCell ref="D67:E67"/>
    <mergeCell ref="D93:I93"/>
    <mergeCell ref="E90:H90"/>
    <mergeCell ref="D74:E74"/>
    <mergeCell ref="F64:G64"/>
    <mergeCell ref="I62:I64"/>
    <mergeCell ref="E91:H91"/>
    <mergeCell ref="F84:G84"/>
    <mergeCell ref="D87:E87"/>
    <mergeCell ref="D61:E61"/>
    <mergeCell ref="D62:E62"/>
    <mergeCell ref="D65:E65"/>
    <mergeCell ref="D66:E66"/>
    <mergeCell ref="D78:E78"/>
    <mergeCell ref="D77:E77"/>
    <mergeCell ref="D69:E69"/>
    <mergeCell ref="D84:E84"/>
    <mergeCell ref="D71:E71"/>
    <mergeCell ref="E82:H82"/>
    <mergeCell ref="H70:H73"/>
    <mergeCell ref="D75:E75"/>
    <mergeCell ref="F70:G73"/>
    <mergeCell ref="D73:E73"/>
    <mergeCell ref="F69:G69"/>
    <mergeCell ref="D72:E72"/>
    <mergeCell ref="F85:G85"/>
    <mergeCell ref="D86:E86"/>
    <mergeCell ref="D68:E68"/>
    <mergeCell ref="D85:E85"/>
    <mergeCell ref="E81:H81"/>
    <mergeCell ref="D76:E76"/>
    <mergeCell ref="I38:I41"/>
    <mergeCell ref="F6:G11"/>
    <mergeCell ref="F18:G20"/>
    <mergeCell ref="I74:I78"/>
    <mergeCell ref="I59:I60"/>
    <mergeCell ref="D70:E70"/>
    <mergeCell ref="C53:C56"/>
    <mergeCell ref="F65:G65"/>
    <mergeCell ref="F66:G66"/>
    <mergeCell ref="I67:I69"/>
    <mergeCell ref="F67:G67"/>
    <mergeCell ref="I70:I73"/>
    <mergeCell ref="F68:G68"/>
    <mergeCell ref="H6:H11"/>
    <mergeCell ref="D8:E8"/>
    <mergeCell ref="D9:E9"/>
    <mergeCell ref="D10:E10"/>
    <mergeCell ref="D12:E12"/>
    <mergeCell ref="D11:E11"/>
    <mergeCell ref="D45:E45"/>
    <mergeCell ref="D18:E18"/>
    <mergeCell ref="D58:E58"/>
    <mergeCell ref="H59:H60"/>
    <mergeCell ref="F59:G60"/>
  </mergeCells>
  <hyperlinks>
    <hyperlink ref="E50" r:id="rId1"/>
    <hyperlink ref="E82" r:id="rId2"/>
  </hyperlinks>
  <pageMargins left="0.2" right="0.21" top="0.17" bottom="0.17" header="0.17" footer="0.17"/>
  <pageSetup paperSize="9" scale="44" orientation="landscape" r:id="rId3"/>
  <rowBreaks count="9" manualBreakCount="9">
    <brk id="8" max="9" man="1"/>
    <brk id="12" max="16383" man="1"/>
    <brk id="14" max="16383" man="1"/>
    <brk id="16" max="16383" man="1"/>
    <brk id="22" max="16383" man="1"/>
    <brk id="32" max="16383" man="1"/>
    <brk id="37" max="16383" man="1"/>
    <brk id="57" max="16383" man="1"/>
    <brk id="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opLeftCell="A13" zoomScaleNormal="100" zoomScaleSheetLayoutView="100" zoomScalePageLayoutView="50" workbookViewId="0">
      <selection activeCell="H8" sqref="H8"/>
    </sheetView>
  </sheetViews>
  <sheetFormatPr defaultRowHeight="15" x14ac:dyDescent="0.25"/>
  <cols>
    <col min="1" max="1" width="1.42578125" customWidth="1"/>
    <col min="2" max="2" width="1.85546875" customWidth="1"/>
    <col min="3" max="3" width="13.5703125" customWidth="1"/>
    <col min="4" max="4" width="11.5703125" customWidth="1"/>
    <col min="5" max="5" width="12.28515625" customWidth="1"/>
    <col min="6" max="6" width="31.42578125" customWidth="1"/>
    <col min="7" max="7" width="46.7109375" style="160" customWidth="1"/>
    <col min="8" max="8" width="42.140625" customWidth="1"/>
    <col min="9" max="10" width="1.7109375" customWidth="1"/>
  </cols>
  <sheetData>
    <row r="1" spans="2:9" ht="15.75" thickBot="1" x14ac:dyDescent="0.3"/>
    <row r="2" spans="2:9" ht="15.75" thickBot="1" x14ac:dyDescent="0.3">
      <c r="B2" s="319"/>
      <c r="C2" s="320"/>
      <c r="D2" s="321"/>
      <c r="E2" s="321"/>
      <c r="F2" s="321"/>
      <c r="G2" s="164"/>
      <c r="H2" s="321"/>
      <c r="I2" s="322"/>
    </row>
    <row r="3" spans="2:9" ht="21" thickBot="1" x14ac:dyDescent="0.35">
      <c r="B3" s="54"/>
      <c r="C3" s="344" t="s">
        <v>448</v>
      </c>
      <c r="D3" s="461"/>
      <c r="E3" s="461"/>
      <c r="F3" s="461"/>
      <c r="G3" s="461"/>
      <c r="H3" s="462"/>
      <c r="I3" s="56"/>
    </row>
    <row r="4" spans="2:9" x14ac:dyDescent="0.25">
      <c r="B4" s="323"/>
      <c r="C4" s="463" t="s">
        <v>449</v>
      </c>
      <c r="D4" s="463"/>
      <c r="E4" s="463"/>
      <c r="F4" s="463"/>
      <c r="G4" s="463"/>
      <c r="H4" s="463"/>
      <c r="I4" s="99"/>
    </row>
    <row r="5" spans="2:9" x14ac:dyDescent="0.25">
      <c r="B5" s="323"/>
      <c r="C5" s="464"/>
      <c r="D5" s="464"/>
      <c r="E5" s="464"/>
      <c r="F5" s="464"/>
      <c r="G5" s="464"/>
      <c r="H5" s="464"/>
      <c r="I5" s="99"/>
    </row>
    <row r="6" spans="2:9" ht="30.75" customHeight="1" thickBot="1" x14ac:dyDescent="0.3">
      <c r="B6" s="323"/>
      <c r="C6" s="468" t="s">
        <v>450</v>
      </c>
      <c r="D6" s="468"/>
      <c r="E6" s="98"/>
      <c r="F6" s="98"/>
      <c r="G6" s="30"/>
      <c r="H6" s="98"/>
      <c r="I6" s="99"/>
    </row>
    <row r="7" spans="2:9" ht="30" customHeight="1" thickBot="1" x14ac:dyDescent="0.3">
      <c r="B7" s="323"/>
      <c r="C7" s="135" t="s">
        <v>451</v>
      </c>
      <c r="D7" s="465" t="s">
        <v>452</v>
      </c>
      <c r="E7" s="465"/>
      <c r="F7" s="301" t="s">
        <v>453</v>
      </c>
      <c r="G7" s="165" t="s">
        <v>454</v>
      </c>
      <c r="H7" s="87" t="s">
        <v>455</v>
      </c>
      <c r="I7" s="99"/>
    </row>
    <row r="8" spans="2:9" ht="201" customHeight="1" x14ac:dyDescent="0.25">
      <c r="B8" s="323"/>
      <c r="C8" s="134" t="s">
        <v>456</v>
      </c>
      <c r="D8" s="457" t="s">
        <v>457</v>
      </c>
      <c r="E8" s="457"/>
      <c r="F8" s="299" t="s">
        <v>458</v>
      </c>
      <c r="G8" s="149" t="s">
        <v>459</v>
      </c>
      <c r="H8" s="136" t="s">
        <v>460</v>
      </c>
      <c r="I8" s="99"/>
    </row>
    <row r="9" spans="2:9" ht="381" customHeight="1" x14ac:dyDescent="0.25">
      <c r="B9" s="324"/>
      <c r="C9" s="138" t="s">
        <v>461</v>
      </c>
      <c r="D9" s="451" t="s">
        <v>462</v>
      </c>
      <c r="E9" s="451"/>
      <c r="F9" s="298" t="s">
        <v>463</v>
      </c>
      <c r="G9" s="166" t="s">
        <v>464</v>
      </c>
      <c r="H9" s="466" t="s">
        <v>465</v>
      </c>
      <c r="I9" s="325"/>
    </row>
    <row r="10" spans="2:9" ht="165.75" customHeight="1" x14ac:dyDescent="0.25">
      <c r="B10" s="324"/>
      <c r="C10" s="138"/>
      <c r="D10" s="298"/>
      <c r="E10" s="298"/>
      <c r="F10" s="166"/>
      <c r="H10" s="467"/>
      <c r="I10" s="325"/>
    </row>
    <row r="11" spans="2:9" ht="203.25" customHeight="1" x14ac:dyDescent="0.25">
      <c r="B11" s="324"/>
      <c r="C11" s="138"/>
      <c r="D11" s="459"/>
      <c r="E11" s="460"/>
      <c r="F11" s="298" t="s">
        <v>466</v>
      </c>
      <c r="G11" s="166" t="s">
        <v>467</v>
      </c>
      <c r="H11" s="453" t="s">
        <v>468</v>
      </c>
      <c r="I11" s="325"/>
    </row>
    <row r="12" spans="2:9" ht="409.6" customHeight="1" x14ac:dyDescent="0.25">
      <c r="B12" s="324"/>
      <c r="C12" s="177"/>
      <c r="D12" s="175"/>
      <c r="E12" s="175"/>
      <c r="F12" s="175"/>
      <c r="G12" s="178"/>
      <c r="H12" s="454"/>
      <c r="I12" s="325"/>
    </row>
    <row r="13" spans="2:9" ht="325.5" customHeight="1" thickBot="1" x14ac:dyDescent="0.3">
      <c r="B13" s="324"/>
      <c r="C13" s="139"/>
      <c r="D13" s="458"/>
      <c r="E13" s="458"/>
      <c r="F13" s="300" t="s">
        <v>469</v>
      </c>
      <c r="G13" s="150" t="s">
        <v>470</v>
      </c>
      <c r="H13" s="453" t="s">
        <v>471</v>
      </c>
      <c r="I13" s="325"/>
    </row>
    <row r="14" spans="2:9" ht="278.25" customHeight="1" x14ac:dyDescent="0.25">
      <c r="B14" s="324"/>
      <c r="C14" s="179"/>
      <c r="D14" s="180"/>
      <c r="E14" s="180"/>
      <c r="F14" s="180"/>
      <c r="G14" s="181"/>
      <c r="H14" s="455"/>
      <c r="I14" s="325"/>
    </row>
    <row r="15" spans="2:9" ht="35.25" customHeight="1" thickBot="1" x14ac:dyDescent="0.3">
      <c r="B15" s="324"/>
      <c r="C15" s="179"/>
      <c r="D15" s="180"/>
      <c r="E15" s="180"/>
      <c r="F15" s="180"/>
      <c r="G15" s="181"/>
      <c r="H15" s="456"/>
      <c r="I15" s="325"/>
    </row>
    <row r="16" spans="2:9" ht="108.75" customHeight="1" x14ac:dyDescent="0.25">
      <c r="B16" s="324"/>
      <c r="C16" s="140" t="s">
        <v>472</v>
      </c>
      <c r="D16" s="457" t="s">
        <v>473</v>
      </c>
      <c r="E16" s="457"/>
      <c r="F16" s="299" t="s">
        <v>474</v>
      </c>
      <c r="G16" s="149" t="s">
        <v>475</v>
      </c>
      <c r="H16" s="136" t="s">
        <v>476</v>
      </c>
      <c r="I16" s="325"/>
    </row>
    <row r="17" spans="2:9" ht="294" customHeight="1" thickBot="1" x14ac:dyDescent="0.3">
      <c r="B17" s="324"/>
      <c r="C17" s="139" t="s">
        <v>477</v>
      </c>
      <c r="D17" s="458" t="s">
        <v>478</v>
      </c>
      <c r="E17" s="458"/>
      <c r="F17" s="300" t="s">
        <v>479</v>
      </c>
      <c r="G17" s="150" t="s">
        <v>480</v>
      </c>
      <c r="H17" s="151" t="s">
        <v>481</v>
      </c>
      <c r="I17" s="325"/>
    </row>
    <row r="18" spans="2:9" s="124" customFormat="1" ht="409.5" customHeight="1" x14ac:dyDescent="0.25">
      <c r="B18" s="122"/>
      <c r="C18" s="140" t="s">
        <v>482</v>
      </c>
      <c r="D18" s="457" t="s">
        <v>483</v>
      </c>
      <c r="E18" s="457"/>
      <c r="F18" s="299" t="s">
        <v>484</v>
      </c>
      <c r="G18" s="152" t="s">
        <v>485</v>
      </c>
      <c r="H18" s="136" t="s">
        <v>486</v>
      </c>
      <c r="I18" s="123"/>
    </row>
    <row r="19" spans="2:9" ht="408.75" customHeight="1" thickBot="1" x14ac:dyDescent="0.3">
      <c r="B19" s="324"/>
      <c r="C19" s="139" t="s">
        <v>487</v>
      </c>
      <c r="D19" s="458" t="s">
        <v>488</v>
      </c>
      <c r="E19" s="458"/>
      <c r="F19" s="300" t="s">
        <v>489</v>
      </c>
      <c r="G19" s="150" t="s">
        <v>490</v>
      </c>
      <c r="H19" s="137" t="s">
        <v>491</v>
      </c>
      <c r="I19" s="325"/>
    </row>
    <row r="20" spans="2:9" ht="155.25" customHeight="1" x14ac:dyDescent="0.25">
      <c r="B20" s="324"/>
      <c r="C20" s="140" t="s">
        <v>492</v>
      </c>
      <c r="D20" s="457" t="s">
        <v>493</v>
      </c>
      <c r="E20" s="457"/>
      <c r="F20" s="299" t="s">
        <v>494</v>
      </c>
      <c r="G20" s="149" t="s">
        <v>495</v>
      </c>
      <c r="H20" s="136" t="s">
        <v>496</v>
      </c>
      <c r="I20" s="325"/>
    </row>
    <row r="21" spans="2:9" ht="408.75" customHeight="1" thickBot="1" x14ac:dyDescent="0.3">
      <c r="B21" s="324"/>
      <c r="C21" s="139" t="s">
        <v>497</v>
      </c>
      <c r="D21" s="458" t="s">
        <v>498</v>
      </c>
      <c r="E21" s="458"/>
      <c r="F21" s="300" t="s">
        <v>499</v>
      </c>
      <c r="G21" s="150" t="s">
        <v>500</v>
      </c>
      <c r="H21" s="234" t="s">
        <v>501</v>
      </c>
      <c r="I21" s="325"/>
    </row>
    <row r="22" spans="2:9" ht="123.75" customHeight="1" x14ac:dyDescent="0.25">
      <c r="B22" s="324"/>
      <c r="C22" s="140" t="s">
        <v>502</v>
      </c>
      <c r="D22" s="457" t="s">
        <v>503</v>
      </c>
      <c r="E22" s="457"/>
      <c r="F22" s="299" t="s">
        <v>504</v>
      </c>
      <c r="G22" s="149" t="s">
        <v>505</v>
      </c>
      <c r="H22" s="136" t="s">
        <v>506</v>
      </c>
      <c r="I22" s="325"/>
    </row>
    <row r="23" spans="2:9" ht="210" customHeight="1" x14ac:dyDescent="0.25">
      <c r="B23" s="324"/>
      <c r="C23" s="182" t="s">
        <v>507</v>
      </c>
      <c r="D23" s="451" t="s">
        <v>508</v>
      </c>
      <c r="E23" s="451"/>
      <c r="F23" s="298" t="s">
        <v>509</v>
      </c>
      <c r="G23" s="166" t="s">
        <v>510</v>
      </c>
      <c r="H23" s="451" t="s">
        <v>511</v>
      </c>
      <c r="I23" s="325"/>
    </row>
    <row r="24" spans="2:9" ht="294" customHeight="1" thickBot="1" x14ac:dyDescent="0.3">
      <c r="B24" s="326"/>
      <c r="C24" s="327"/>
      <c r="D24" s="327"/>
      <c r="E24" s="327"/>
      <c r="F24" s="327"/>
      <c r="G24" s="183"/>
      <c r="H24" s="452"/>
      <c r="I24" s="328"/>
    </row>
  </sheetData>
  <mergeCells count="21">
    <mergeCell ref="C3:H3"/>
    <mergeCell ref="C4:H4"/>
    <mergeCell ref="C5:H5"/>
    <mergeCell ref="D7:E7"/>
    <mergeCell ref="D9:E9"/>
    <mergeCell ref="H9:H10"/>
    <mergeCell ref="C6:D6"/>
    <mergeCell ref="D8:E8"/>
    <mergeCell ref="H23:H24"/>
    <mergeCell ref="H11:H12"/>
    <mergeCell ref="H13:H15"/>
    <mergeCell ref="D22:E22"/>
    <mergeCell ref="D23:E23"/>
    <mergeCell ref="D18:E18"/>
    <mergeCell ref="D13:E13"/>
    <mergeCell ref="D21:E21"/>
    <mergeCell ref="D17:E17"/>
    <mergeCell ref="D20:E20"/>
    <mergeCell ref="D11:E11"/>
    <mergeCell ref="D16:E16"/>
    <mergeCell ref="D19:E19"/>
  </mergeCells>
  <pageMargins left="0.25" right="0.25" top="0.17" bottom="0.17" header="0.17" footer="0.17"/>
  <pageSetup paperSize="9" scale="87" fitToHeight="0" orientation="landscape" r:id="rId1"/>
  <rowBreaks count="3" manualBreakCount="3">
    <brk id="8" max="8" man="1"/>
    <brk id="10" max="8" man="1"/>
    <brk id="1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11" zoomScale="120" zoomScaleNormal="120" workbookViewId="0">
      <selection activeCell="D10" sqref="D10"/>
    </sheetView>
  </sheetViews>
  <sheetFormatPr defaultRowHeight="15" x14ac:dyDescent="0.25"/>
  <cols>
    <col min="1" max="1" width="1.28515625" customWidth="1"/>
    <col min="2" max="2" width="2" customWidth="1"/>
    <col min="3" max="3" width="47.7109375" customWidth="1"/>
    <col min="4" max="4" width="100.42578125" customWidth="1"/>
    <col min="5" max="5" width="2.42578125" customWidth="1"/>
    <col min="6" max="6" width="1.42578125" customWidth="1"/>
  </cols>
  <sheetData>
    <row r="1" spans="2:5" ht="15.75" thickBot="1" x14ac:dyDescent="0.3"/>
    <row r="2" spans="2:5" ht="15.75" thickBot="1" x14ac:dyDescent="0.3">
      <c r="B2" s="66"/>
      <c r="C2" s="38"/>
      <c r="D2" s="38"/>
      <c r="E2" s="39"/>
    </row>
    <row r="3" spans="2:5" ht="19.5" thickBot="1" x14ac:dyDescent="0.35">
      <c r="B3" s="67"/>
      <c r="C3" s="470" t="s">
        <v>512</v>
      </c>
      <c r="D3" s="471"/>
      <c r="E3" s="68"/>
    </row>
    <row r="4" spans="2:5" x14ac:dyDescent="0.25">
      <c r="B4" s="67"/>
      <c r="C4" s="69"/>
      <c r="D4" s="69"/>
      <c r="E4" s="68"/>
    </row>
    <row r="5" spans="2:5" ht="15.75" thickBot="1" x14ac:dyDescent="0.3">
      <c r="B5" s="67"/>
      <c r="C5" s="70" t="s">
        <v>513</v>
      </c>
      <c r="D5" s="69"/>
      <c r="E5" s="68"/>
    </row>
    <row r="6" spans="2:5" ht="15.75" thickBot="1" x14ac:dyDescent="0.3">
      <c r="B6" s="67"/>
      <c r="C6" s="76" t="s">
        <v>514</v>
      </c>
      <c r="D6" s="77" t="s">
        <v>515</v>
      </c>
      <c r="E6" s="68"/>
    </row>
    <row r="7" spans="2:5" ht="79.5" customHeight="1" thickBot="1" x14ac:dyDescent="0.3">
      <c r="B7" s="67"/>
      <c r="C7" s="71" t="s">
        <v>516</v>
      </c>
      <c r="D7" s="167" t="s">
        <v>517</v>
      </c>
      <c r="E7" s="68"/>
    </row>
    <row r="8" spans="2:5" ht="87" customHeight="1" thickBot="1" x14ac:dyDescent="0.3">
      <c r="B8" s="67"/>
      <c r="C8" s="72" t="s">
        <v>518</v>
      </c>
      <c r="D8" s="168" t="s">
        <v>519</v>
      </c>
      <c r="E8" s="68"/>
    </row>
    <row r="9" spans="2:5" ht="120.75" thickBot="1" x14ac:dyDescent="0.3">
      <c r="B9" s="67"/>
      <c r="C9" s="73" t="s">
        <v>520</v>
      </c>
      <c r="D9" s="169" t="s">
        <v>521</v>
      </c>
      <c r="E9" s="68"/>
    </row>
    <row r="10" spans="2:5" ht="196.5" customHeight="1" thickBot="1" x14ac:dyDescent="0.3">
      <c r="B10" s="67"/>
      <c r="C10" s="71" t="s">
        <v>522</v>
      </c>
      <c r="D10" s="283" t="s">
        <v>523</v>
      </c>
      <c r="E10" s="68"/>
    </row>
    <row r="11" spans="2:5" x14ac:dyDescent="0.25">
      <c r="B11" s="67"/>
      <c r="C11" s="69"/>
      <c r="D11" s="69"/>
      <c r="E11" s="68"/>
    </row>
    <row r="12" spans="2:5" ht="15.75" thickBot="1" x14ac:dyDescent="0.3">
      <c r="B12" s="67"/>
      <c r="C12" s="472" t="s">
        <v>524</v>
      </c>
      <c r="D12" s="472"/>
      <c r="E12" s="68"/>
    </row>
    <row r="13" spans="2:5" ht="15.75" thickBot="1" x14ac:dyDescent="0.3">
      <c r="B13" s="67"/>
      <c r="C13" s="78" t="s">
        <v>525</v>
      </c>
      <c r="D13" s="78" t="s">
        <v>515</v>
      </c>
      <c r="E13" s="68"/>
    </row>
    <row r="14" spans="2:5" ht="15.75" thickBot="1" x14ac:dyDescent="0.3">
      <c r="B14" s="67"/>
      <c r="C14" s="469" t="s">
        <v>526</v>
      </c>
      <c r="D14" s="469"/>
      <c r="E14" s="68"/>
    </row>
    <row r="15" spans="2:5" ht="139.5" customHeight="1" thickBot="1" x14ac:dyDescent="0.3">
      <c r="B15" s="67"/>
      <c r="C15" s="73" t="s">
        <v>527</v>
      </c>
      <c r="D15" s="281" t="s">
        <v>528</v>
      </c>
      <c r="E15" s="68"/>
    </row>
    <row r="16" spans="2:5" ht="133.5" customHeight="1" thickBot="1" x14ac:dyDescent="0.3">
      <c r="B16" s="67"/>
      <c r="C16" s="73" t="s">
        <v>529</v>
      </c>
      <c r="D16" s="282" t="s">
        <v>530</v>
      </c>
      <c r="E16" s="68"/>
    </row>
    <row r="17" spans="2:5" ht="15.75" thickBot="1" x14ac:dyDescent="0.3">
      <c r="B17" s="67"/>
      <c r="C17" s="469" t="s">
        <v>531</v>
      </c>
      <c r="D17" s="469"/>
      <c r="E17" s="68"/>
    </row>
    <row r="18" spans="2:5" ht="75.75" thickBot="1" x14ac:dyDescent="0.3">
      <c r="B18" s="67"/>
      <c r="C18" s="73" t="s">
        <v>532</v>
      </c>
      <c r="D18" s="268" t="s">
        <v>533</v>
      </c>
      <c r="E18" s="68"/>
    </row>
    <row r="19" spans="2:5" ht="60.75" thickBot="1" x14ac:dyDescent="0.3">
      <c r="B19" s="67"/>
      <c r="C19" s="73" t="s">
        <v>534</v>
      </c>
      <c r="D19" s="268" t="s">
        <v>535</v>
      </c>
      <c r="E19" s="68"/>
    </row>
    <row r="20" spans="2:5" ht="15.75" thickBot="1" x14ac:dyDescent="0.3">
      <c r="B20" s="67"/>
      <c r="C20" s="469" t="s">
        <v>536</v>
      </c>
      <c r="D20" s="469"/>
      <c r="E20" s="68"/>
    </row>
    <row r="21" spans="2:5" ht="180.75" thickBot="1" x14ac:dyDescent="0.3">
      <c r="B21" s="67"/>
      <c r="C21" s="74" t="s">
        <v>537</v>
      </c>
      <c r="D21" s="74" t="s">
        <v>538</v>
      </c>
      <c r="E21" s="68"/>
    </row>
    <row r="22" spans="2:5" ht="30.75" thickBot="1" x14ac:dyDescent="0.3">
      <c r="B22" s="67"/>
      <c r="C22" s="74" t="s">
        <v>539</v>
      </c>
      <c r="D22" s="74" t="s">
        <v>540</v>
      </c>
      <c r="E22" s="68"/>
    </row>
    <row r="23" spans="2:5" ht="60.75" thickBot="1" x14ac:dyDescent="0.3">
      <c r="B23" s="67"/>
      <c r="C23" s="74" t="s">
        <v>541</v>
      </c>
      <c r="D23" s="74" t="s">
        <v>542</v>
      </c>
      <c r="E23" s="68"/>
    </row>
    <row r="24" spans="2:5" ht="15.75" thickBot="1" x14ac:dyDescent="0.3">
      <c r="B24" s="67"/>
      <c r="C24" s="469" t="s">
        <v>543</v>
      </c>
      <c r="D24" s="469"/>
      <c r="E24" s="68"/>
    </row>
    <row r="25" spans="2:5" ht="105.75" thickBot="1" x14ac:dyDescent="0.3">
      <c r="B25" s="67"/>
      <c r="C25" s="73" t="s">
        <v>544</v>
      </c>
      <c r="D25" s="268" t="s">
        <v>545</v>
      </c>
      <c r="E25" s="68"/>
    </row>
    <row r="26" spans="2:5" ht="105.75" thickBot="1" x14ac:dyDescent="0.3">
      <c r="B26" s="67"/>
      <c r="C26" s="73" t="s">
        <v>546</v>
      </c>
      <c r="D26" s="268" t="s">
        <v>547</v>
      </c>
      <c r="E26" s="68"/>
    </row>
    <row r="27" spans="2:5" ht="75.75" thickBot="1" x14ac:dyDescent="0.3">
      <c r="B27" s="67"/>
      <c r="C27" s="73" t="s">
        <v>548</v>
      </c>
      <c r="D27" s="268" t="s">
        <v>549</v>
      </c>
      <c r="E27" s="68"/>
    </row>
    <row r="28" spans="2:5" ht="105.75" thickBot="1" x14ac:dyDescent="0.3">
      <c r="B28" s="67"/>
      <c r="C28" s="73" t="s">
        <v>550</v>
      </c>
      <c r="D28" s="268" t="s">
        <v>551</v>
      </c>
      <c r="E28" s="68"/>
    </row>
    <row r="29" spans="2:5" ht="15.75" thickBot="1" x14ac:dyDescent="0.3">
      <c r="B29" s="88"/>
      <c r="C29" s="75"/>
      <c r="D29" s="75"/>
      <c r="E29" s="89"/>
    </row>
  </sheetData>
  <mergeCells count="6">
    <mergeCell ref="C24:D24"/>
    <mergeCell ref="C3:D3"/>
    <mergeCell ref="C12:D12"/>
    <mergeCell ref="C14:D14"/>
    <mergeCell ref="C17:D17"/>
    <mergeCell ref="C20:D20"/>
  </mergeCells>
  <pageMargins left="0.25" right="0.25" top="0.18" bottom="0.17" header="0.17" footer="0.17"/>
  <pageSetup paperSize="9" scale="94" orientation="landscape" r:id="rId1"/>
  <rowBreaks count="1" manualBreakCount="1">
    <brk id="1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7"/>
  <sheetViews>
    <sheetView topLeftCell="D29" zoomScaleNormal="100" zoomScaleSheetLayoutView="50" workbookViewId="0">
      <selection activeCell="J35" sqref="J35:K35"/>
    </sheetView>
  </sheetViews>
  <sheetFormatPr defaultRowHeight="15" x14ac:dyDescent="0.25"/>
  <cols>
    <col min="1" max="1" width="2.28515625" customWidth="1"/>
    <col min="2" max="2" width="37.28515625" customWidth="1"/>
    <col min="3" max="3" width="10.85546875" customWidth="1"/>
    <col min="4" max="4" width="73.42578125" customWidth="1"/>
    <col min="5" max="5" width="15" customWidth="1"/>
    <col min="6" max="6" width="6.7109375" customWidth="1"/>
    <col min="7" max="7" width="21.140625" customWidth="1"/>
    <col min="8" max="8" width="9.28515625" customWidth="1"/>
    <col min="9" max="9" width="14.28515625" customWidth="1"/>
    <col min="10" max="10" width="5.28515625" customWidth="1"/>
    <col min="11" max="11" width="18.85546875" customWidth="1"/>
    <col min="12" max="12" width="5.5703125" customWidth="1"/>
    <col min="13" max="13" width="11.42578125" customWidth="1"/>
    <col min="14" max="14" width="1.85546875" customWidth="1"/>
    <col min="16" max="16" width="10" customWidth="1"/>
  </cols>
  <sheetData>
    <row r="1" spans="2:41" ht="15.75" thickBot="1" x14ac:dyDescent="0.3">
      <c r="B1" s="61"/>
      <c r="C1" s="61"/>
      <c r="D1" s="61"/>
      <c r="E1" s="61"/>
      <c r="F1" s="61"/>
      <c r="G1" s="61"/>
      <c r="H1" s="61"/>
    </row>
    <row r="2" spans="2:41" ht="15" customHeight="1" thickBot="1" x14ac:dyDescent="0.3">
      <c r="B2" s="58"/>
      <c r="C2" s="491"/>
      <c r="D2" s="491"/>
      <c r="E2" s="491"/>
      <c r="F2" s="491"/>
      <c r="G2" s="491"/>
      <c r="H2" s="52"/>
      <c r="I2" s="52"/>
      <c r="J2" s="52"/>
      <c r="K2" s="52"/>
      <c r="L2" s="52"/>
      <c r="M2" s="53"/>
    </row>
    <row r="3" spans="2:41" ht="27" thickBot="1" x14ac:dyDescent="0.3">
      <c r="B3" s="59"/>
      <c r="C3" s="501" t="s">
        <v>552</v>
      </c>
      <c r="D3" s="502"/>
      <c r="E3" s="502"/>
      <c r="F3" s="503"/>
      <c r="G3" s="60"/>
      <c r="H3" s="55"/>
      <c r="I3" s="55"/>
      <c r="J3" s="55"/>
      <c r="K3" s="55"/>
      <c r="L3" s="55"/>
      <c r="M3" s="57"/>
    </row>
    <row r="4" spans="2:41" ht="15" customHeight="1" x14ac:dyDescent="0.25">
      <c r="B4" s="59"/>
      <c r="C4" s="60"/>
      <c r="D4" s="60"/>
      <c r="E4" s="60"/>
      <c r="F4" s="60"/>
      <c r="G4" s="60"/>
      <c r="H4" s="55"/>
      <c r="I4" s="55"/>
      <c r="J4" s="55"/>
      <c r="K4" s="55"/>
      <c r="L4" s="55"/>
      <c r="M4" s="57"/>
    </row>
    <row r="5" spans="2:41" ht="15.75" customHeight="1" thickBot="1" x14ac:dyDescent="0.3">
      <c r="B5" s="54"/>
      <c r="C5" s="55"/>
      <c r="D5" s="55"/>
      <c r="E5" s="55"/>
      <c r="F5" s="55"/>
      <c r="G5" s="55"/>
      <c r="H5" s="55"/>
      <c r="I5" s="55"/>
      <c r="J5" s="55"/>
      <c r="K5" s="55"/>
      <c r="L5" s="55"/>
      <c r="M5" s="57"/>
    </row>
    <row r="6" spans="2:41" ht="15.75" customHeight="1" x14ac:dyDescent="0.25">
      <c r="B6" s="492" t="s">
        <v>553</v>
      </c>
      <c r="C6" s="493"/>
      <c r="D6" s="493"/>
      <c r="E6" s="493"/>
      <c r="F6" s="493"/>
      <c r="G6" s="493"/>
      <c r="H6" s="493"/>
      <c r="I6" s="493"/>
      <c r="J6" s="493"/>
      <c r="K6" s="493"/>
      <c r="L6" s="493"/>
      <c r="M6" s="494"/>
    </row>
    <row r="7" spans="2:41" ht="15.75" customHeight="1" thickBot="1" x14ac:dyDescent="0.3">
      <c r="B7" s="495"/>
      <c r="C7" s="496"/>
      <c r="D7" s="496"/>
      <c r="E7" s="496"/>
      <c r="F7" s="496"/>
      <c r="G7" s="496"/>
      <c r="H7" s="496"/>
      <c r="I7" s="496"/>
      <c r="J7" s="496"/>
      <c r="K7" s="496"/>
      <c r="L7" s="496"/>
      <c r="M7" s="497"/>
    </row>
    <row r="8" spans="2:41" ht="15.75" customHeight="1" x14ac:dyDescent="0.25">
      <c r="B8" s="492" t="s">
        <v>554</v>
      </c>
      <c r="C8" s="493"/>
      <c r="D8" s="493"/>
      <c r="E8" s="493"/>
      <c r="F8" s="493"/>
      <c r="G8" s="493"/>
      <c r="H8" s="493"/>
      <c r="I8" s="493"/>
      <c r="J8" s="493"/>
      <c r="K8" s="493"/>
      <c r="L8" s="493"/>
      <c r="M8" s="494"/>
    </row>
    <row r="9" spans="2:41" ht="15.75" customHeight="1" thickBot="1" x14ac:dyDescent="0.3">
      <c r="B9" s="498" t="s">
        <v>555</v>
      </c>
      <c r="C9" s="499"/>
      <c r="D9" s="499"/>
      <c r="E9" s="499"/>
      <c r="F9" s="499"/>
      <c r="G9" s="499"/>
      <c r="H9" s="499"/>
      <c r="I9" s="499"/>
      <c r="J9" s="499"/>
      <c r="K9" s="499"/>
      <c r="L9" s="499"/>
      <c r="M9" s="500"/>
    </row>
    <row r="10" spans="2:41" ht="15.75" customHeight="1" thickBot="1" x14ac:dyDescent="0.3">
      <c r="B10" s="26"/>
      <c r="C10" s="26"/>
      <c r="D10" s="26"/>
      <c r="E10" s="26"/>
      <c r="F10" s="26"/>
      <c r="G10" s="26"/>
      <c r="H10" s="26"/>
      <c r="I10" s="26"/>
      <c r="J10" s="26"/>
      <c r="K10" s="26"/>
      <c r="L10" s="26"/>
      <c r="M10" s="26"/>
    </row>
    <row r="11" spans="2:41" ht="15.75" thickBot="1" x14ac:dyDescent="0.3">
      <c r="B11" s="485" t="s">
        <v>556</v>
      </c>
      <c r="C11" s="486"/>
      <c r="D11" s="487"/>
      <c r="E11" s="26"/>
      <c r="F11" s="26"/>
      <c r="G11" s="26"/>
      <c r="H11" s="8"/>
      <c r="I11" s="8"/>
      <c r="J11" s="8"/>
      <c r="K11" s="8"/>
      <c r="L11" s="8"/>
      <c r="M11" s="8"/>
    </row>
    <row r="12" spans="2:41" ht="8.25" customHeight="1" thickBot="1" x14ac:dyDescent="0.3">
      <c r="B12" s="26"/>
      <c r="C12" s="26"/>
      <c r="D12" s="26"/>
      <c r="E12" s="26"/>
      <c r="F12" s="26"/>
      <c r="G12" s="26"/>
      <c r="H12" s="8"/>
      <c r="I12" s="8"/>
      <c r="J12" s="8"/>
      <c r="K12" s="8"/>
      <c r="L12" s="8"/>
      <c r="M12" s="8"/>
    </row>
    <row r="13" spans="2:41" ht="19.5" thickBot="1" x14ac:dyDescent="0.35">
      <c r="B13" s="478" t="s">
        <v>557</v>
      </c>
      <c r="C13" s="479"/>
      <c r="D13" s="479"/>
      <c r="E13" s="479"/>
      <c r="F13" s="479"/>
      <c r="G13" s="479"/>
      <c r="H13" s="479"/>
      <c r="I13" s="479"/>
      <c r="J13" s="479"/>
      <c r="K13" s="479"/>
      <c r="L13" s="479"/>
      <c r="M13" s="480"/>
    </row>
    <row r="14" spans="2:41" s="17" customFormat="1" ht="51.75" thickBot="1" x14ac:dyDescent="0.3">
      <c r="B14" s="95" t="s">
        <v>558</v>
      </c>
      <c r="C14" s="302" t="s">
        <v>559</v>
      </c>
      <c r="D14" s="302" t="s">
        <v>560</v>
      </c>
      <c r="E14" s="302" t="s">
        <v>559</v>
      </c>
      <c r="F14" s="476" t="s">
        <v>561</v>
      </c>
      <c r="G14" s="477"/>
      <c r="H14" s="476" t="s">
        <v>562</v>
      </c>
      <c r="I14" s="477"/>
      <c r="J14" s="476" t="s">
        <v>563</v>
      </c>
      <c r="K14" s="477"/>
      <c r="L14" s="476" t="s">
        <v>564</v>
      </c>
      <c r="M14" s="477"/>
      <c r="P14" s="62"/>
    </row>
    <row r="15" spans="2:41" ht="409.6" customHeight="1" thickBot="1" x14ac:dyDescent="0.3">
      <c r="B15" s="91" t="s">
        <v>565</v>
      </c>
      <c r="C15" s="18">
        <v>4</v>
      </c>
      <c r="D15" s="92" t="s">
        <v>566</v>
      </c>
      <c r="E15" s="18">
        <v>4.2</v>
      </c>
      <c r="F15" s="481" t="s">
        <v>567</v>
      </c>
      <c r="G15" s="482"/>
      <c r="H15" s="481" t="s">
        <v>458</v>
      </c>
      <c r="I15" s="482"/>
      <c r="J15" s="483" t="s">
        <v>568</v>
      </c>
      <c r="K15" s="484"/>
      <c r="L15" s="483"/>
      <c r="M15" s="484"/>
      <c r="N15" s="5"/>
      <c r="O15" s="5"/>
      <c r="P15" s="64"/>
      <c r="Q15" s="5"/>
      <c r="R15" s="5"/>
      <c r="S15" s="5"/>
      <c r="T15" s="5"/>
      <c r="U15" s="5"/>
      <c r="V15" s="5"/>
      <c r="W15" s="5"/>
      <c r="X15" s="5"/>
      <c r="Y15" s="5"/>
      <c r="Z15" s="5"/>
      <c r="AA15" s="5"/>
      <c r="AB15" s="5"/>
      <c r="AC15" s="5"/>
      <c r="AD15" s="5"/>
      <c r="AE15" s="5"/>
      <c r="AF15" s="5"/>
      <c r="AG15" s="5"/>
      <c r="AH15" s="5"/>
      <c r="AI15" s="5"/>
      <c r="AJ15" s="61"/>
      <c r="AK15" s="61"/>
      <c r="AL15" s="61"/>
      <c r="AM15" s="61"/>
      <c r="AN15" s="61"/>
      <c r="AO15" s="61"/>
    </row>
    <row r="16" spans="2:41" s="17" customFormat="1" ht="94.9" customHeight="1" thickBot="1" x14ac:dyDescent="0.3">
      <c r="B16" s="303" t="s">
        <v>569</v>
      </c>
      <c r="C16" s="303" t="s">
        <v>559</v>
      </c>
      <c r="D16" s="303" t="s">
        <v>570</v>
      </c>
      <c r="E16" s="303" t="s">
        <v>559</v>
      </c>
      <c r="F16" s="488" t="s">
        <v>561</v>
      </c>
      <c r="G16" s="489"/>
      <c r="H16" s="488" t="s">
        <v>562</v>
      </c>
      <c r="I16" s="489"/>
      <c r="J16" s="488" t="s">
        <v>563</v>
      </c>
      <c r="K16" s="489"/>
      <c r="L16" s="488" t="s">
        <v>564</v>
      </c>
      <c r="M16" s="489"/>
      <c r="N16" s="65"/>
      <c r="O16" s="65"/>
      <c r="P16" s="64"/>
      <c r="Q16" s="65"/>
      <c r="R16" s="65"/>
      <c r="S16" s="65"/>
      <c r="T16" s="65"/>
      <c r="U16" s="65"/>
      <c r="V16" s="65"/>
      <c r="W16" s="65"/>
      <c r="X16" s="65"/>
      <c r="Y16" s="65"/>
      <c r="Z16" s="65"/>
      <c r="AA16" s="65"/>
      <c r="AB16" s="65"/>
      <c r="AC16" s="65"/>
      <c r="AD16" s="65"/>
      <c r="AE16" s="65"/>
      <c r="AF16" s="65"/>
      <c r="AG16" s="65"/>
      <c r="AH16" s="65"/>
      <c r="AI16" s="65"/>
      <c r="AJ16" s="63"/>
      <c r="AK16" s="63"/>
      <c r="AL16" s="63"/>
      <c r="AM16" s="63"/>
      <c r="AN16" s="63"/>
      <c r="AO16" s="63"/>
    </row>
    <row r="17" spans="2:41" ht="319.5" thickBot="1" x14ac:dyDescent="0.3">
      <c r="B17" s="93" t="s">
        <v>571</v>
      </c>
      <c r="C17" s="19">
        <v>4</v>
      </c>
      <c r="D17" s="94" t="s">
        <v>572</v>
      </c>
      <c r="E17" s="19">
        <v>4.2</v>
      </c>
      <c r="F17" s="481" t="s">
        <v>573</v>
      </c>
      <c r="G17" s="482"/>
      <c r="H17" s="481" t="s">
        <v>574</v>
      </c>
      <c r="I17" s="482"/>
      <c r="J17" s="483" t="s">
        <v>575</v>
      </c>
      <c r="K17" s="484"/>
      <c r="L17" s="483"/>
      <c r="M17" s="484"/>
      <c r="N17" s="5"/>
      <c r="O17" s="5"/>
      <c r="P17" s="64"/>
      <c r="Q17" s="5"/>
      <c r="R17" s="5"/>
      <c r="S17" s="5"/>
      <c r="T17" s="5"/>
      <c r="U17" s="5"/>
      <c r="V17" s="5"/>
      <c r="W17" s="5"/>
      <c r="X17" s="5"/>
      <c r="Y17" s="5"/>
      <c r="Z17" s="5"/>
      <c r="AA17" s="5"/>
      <c r="AB17" s="5"/>
      <c r="AC17" s="5"/>
      <c r="AD17" s="5"/>
      <c r="AE17" s="5"/>
      <c r="AF17" s="5"/>
      <c r="AG17" s="5"/>
      <c r="AH17" s="5"/>
      <c r="AI17" s="5"/>
      <c r="AJ17" s="61"/>
      <c r="AK17" s="61"/>
      <c r="AL17" s="61"/>
      <c r="AM17" s="61"/>
      <c r="AN17" s="61"/>
      <c r="AO17" s="61"/>
    </row>
    <row r="18" spans="2:41" ht="15.75" thickBot="1" x14ac:dyDescent="0.3">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row>
    <row r="19" spans="2:41" ht="19.5" thickBot="1" x14ac:dyDescent="0.35">
      <c r="B19" s="478" t="s">
        <v>576</v>
      </c>
      <c r="C19" s="479"/>
      <c r="D19" s="479"/>
      <c r="E19" s="479"/>
      <c r="F19" s="479"/>
      <c r="G19" s="479"/>
      <c r="H19" s="479"/>
      <c r="I19" s="479"/>
      <c r="J19" s="479"/>
      <c r="K19" s="479"/>
      <c r="L19" s="479"/>
      <c r="M19" s="479"/>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row>
    <row r="20" spans="2:41" s="17" customFormat="1" ht="95.25" thickBot="1" x14ac:dyDescent="0.3">
      <c r="B20" s="303" t="s">
        <v>558</v>
      </c>
      <c r="C20" s="303" t="s">
        <v>559</v>
      </c>
      <c r="D20" s="303" t="s">
        <v>560</v>
      </c>
      <c r="E20" s="303" t="s">
        <v>559</v>
      </c>
      <c r="F20" s="488" t="s">
        <v>577</v>
      </c>
      <c r="G20" s="489"/>
      <c r="H20" s="488" t="s">
        <v>453</v>
      </c>
      <c r="I20" s="489"/>
      <c r="J20" s="488" t="s">
        <v>563</v>
      </c>
      <c r="K20" s="489"/>
      <c r="L20" s="488" t="s">
        <v>564</v>
      </c>
      <c r="M20" s="490"/>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row>
    <row r="21" spans="2:41" ht="288" customHeight="1" thickBot="1" x14ac:dyDescent="0.3">
      <c r="B21" s="91" t="s">
        <v>565</v>
      </c>
      <c r="C21" s="18">
        <v>1</v>
      </c>
      <c r="D21" s="92" t="s">
        <v>578</v>
      </c>
      <c r="E21" s="18">
        <v>1</v>
      </c>
      <c r="F21" s="481" t="s">
        <v>579</v>
      </c>
      <c r="G21" s="482"/>
      <c r="H21" s="481" t="s">
        <v>474</v>
      </c>
      <c r="I21" s="482"/>
      <c r="J21" s="483" t="s">
        <v>580</v>
      </c>
      <c r="K21" s="484"/>
      <c r="L21" s="483"/>
      <c r="M21" s="484"/>
    </row>
    <row r="22" spans="2:41" s="8" customFormat="1" ht="9.9499999999999993" customHeight="1" thickBot="1" x14ac:dyDescent="0.3">
      <c r="B22" s="20"/>
      <c r="C22" s="20"/>
      <c r="D22" s="20"/>
      <c r="E22" s="20"/>
      <c r="F22" s="473"/>
      <c r="G22" s="474"/>
      <c r="H22" s="474"/>
      <c r="I22" s="474"/>
      <c r="J22" s="474"/>
      <c r="K22" s="474"/>
      <c r="L22" s="474"/>
      <c r="M22" s="475"/>
    </row>
    <row r="23" spans="2:41" s="17" customFormat="1" ht="51.75" thickBot="1" x14ac:dyDescent="0.3">
      <c r="B23" s="302" t="s">
        <v>569</v>
      </c>
      <c r="C23" s="302" t="s">
        <v>559</v>
      </c>
      <c r="D23" s="302" t="s">
        <v>570</v>
      </c>
      <c r="E23" s="302" t="s">
        <v>559</v>
      </c>
      <c r="F23" s="476" t="s">
        <v>577</v>
      </c>
      <c r="G23" s="477"/>
      <c r="H23" s="476" t="s">
        <v>453</v>
      </c>
      <c r="I23" s="477"/>
      <c r="J23" s="476" t="s">
        <v>563</v>
      </c>
      <c r="K23" s="477"/>
      <c r="L23" s="476" t="s">
        <v>564</v>
      </c>
      <c r="M23" s="477"/>
    </row>
    <row r="24" spans="2:41" ht="319.5" customHeight="1" thickBot="1" x14ac:dyDescent="0.3">
      <c r="B24" s="93" t="s">
        <v>571</v>
      </c>
      <c r="C24" s="19">
        <v>1</v>
      </c>
      <c r="D24" s="93" t="s">
        <v>581</v>
      </c>
      <c r="E24" s="19">
        <v>1.2</v>
      </c>
      <c r="F24" s="481" t="s">
        <v>582</v>
      </c>
      <c r="G24" s="482"/>
      <c r="H24" s="481" t="s">
        <v>479</v>
      </c>
      <c r="I24" s="482"/>
      <c r="J24" s="483" t="s">
        <v>583</v>
      </c>
      <c r="K24" s="484"/>
      <c r="L24" s="483"/>
      <c r="M24" s="484"/>
    </row>
    <row r="25" spans="2:41" ht="15.75" thickBot="1" x14ac:dyDescent="0.3"/>
    <row r="26" spans="2:41" ht="19.5" thickBot="1" x14ac:dyDescent="0.35">
      <c r="B26" s="478" t="s">
        <v>584</v>
      </c>
      <c r="C26" s="479"/>
      <c r="D26" s="479"/>
      <c r="E26" s="479"/>
      <c r="F26" s="479"/>
      <c r="G26" s="479"/>
      <c r="H26" s="479"/>
      <c r="I26" s="479"/>
      <c r="J26" s="479"/>
      <c r="K26" s="479"/>
      <c r="L26" s="479"/>
      <c r="M26" s="480"/>
    </row>
    <row r="27" spans="2:41" s="17" customFormat="1" ht="51.75" thickBot="1" x14ac:dyDescent="0.3">
      <c r="B27" s="302" t="s">
        <v>558</v>
      </c>
      <c r="C27" s="302" t="s">
        <v>559</v>
      </c>
      <c r="D27" s="302" t="s">
        <v>560</v>
      </c>
      <c r="E27" s="302" t="s">
        <v>559</v>
      </c>
      <c r="F27" s="476" t="s">
        <v>577</v>
      </c>
      <c r="G27" s="477"/>
      <c r="H27" s="476" t="s">
        <v>453</v>
      </c>
      <c r="I27" s="477"/>
      <c r="J27" s="476" t="s">
        <v>563</v>
      </c>
      <c r="K27" s="477"/>
      <c r="L27" s="476" t="s">
        <v>564</v>
      </c>
      <c r="M27" s="477"/>
    </row>
    <row r="28" spans="2:41" ht="270" customHeight="1" thickBot="1" x14ac:dyDescent="0.3">
      <c r="B28" s="91" t="s">
        <v>565</v>
      </c>
      <c r="C28" s="18">
        <v>2</v>
      </c>
      <c r="D28" s="92" t="s">
        <v>585</v>
      </c>
      <c r="E28" s="18">
        <v>2.1</v>
      </c>
      <c r="F28" s="481" t="s">
        <v>586</v>
      </c>
      <c r="G28" s="482"/>
      <c r="H28" s="481" t="s">
        <v>484</v>
      </c>
      <c r="I28" s="482"/>
      <c r="J28" s="483" t="s">
        <v>587</v>
      </c>
      <c r="K28" s="484"/>
      <c r="L28" s="483"/>
      <c r="M28" s="484"/>
    </row>
    <row r="29" spans="2:41" s="8" customFormat="1" ht="9.9499999999999993" customHeight="1" thickBot="1" x14ac:dyDescent="0.3">
      <c r="B29" s="20"/>
      <c r="C29" s="20"/>
      <c r="D29" s="20"/>
      <c r="E29" s="20"/>
      <c r="F29" s="473"/>
      <c r="G29" s="474"/>
      <c r="H29" s="474"/>
      <c r="I29" s="474"/>
      <c r="J29" s="474"/>
      <c r="K29" s="474"/>
      <c r="L29" s="474"/>
      <c r="M29" s="475"/>
    </row>
    <row r="30" spans="2:41" s="17" customFormat="1" ht="51.75" thickBot="1" x14ac:dyDescent="0.3">
      <c r="B30" s="90" t="s">
        <v>569</v>
      </c>
      <c r="C30" s="302" t="s">
        <v>559</v>
      </c>
      <c r="D30" s="90" t="s">
        <v>570</v>
      </c>
      <c r="E30" s="302" t="s">
        <v>559</v>
      </c>
      <c r="F30" s="476" t="s">
        <v>577</v>
      </c>
      <c r="G30" s="477"/>
      <c r="H30" s="476" t="s">
        <v>453</v>
      </c>
      <c r="I30" s="477"/>
      <c r="J30" s="476" t="s">
        <v>563</v>
      </c>
      <c r="K30" s="477"/>
      <c r="L30" s="476" t="s">
        <v>564</v>
      </c>
      <c r="M30" s="477"/>
    </row>
    <row r="31" spans="2:41" ht="342.75" customHeight="1" thickBot="1" x14ac:dyDescent="0.3">
      <c r="B31" s="93" t="s">
        <v>571</v>
      </c>
      <c r="C31" s="19">
        <v>2.1</v>
      </c>
      <c r="D31" s="93" t="s">
        <v>588</v>
      </c>
      <c r="E31" s="19" t="s">
        <v>589</v>
      </c>
      <c r="F31" s="481" t="s">
        <v>590</v>
      </c>
      <c r="G31" s="482"/>
      <c r="H31" s="481" t="s">
        <v>591</v>
      </c>
      <c r="I31" s="482"/>
      <c r="J31" s="483" t="s">
        <v>592</v>
      </c>
      <c r="K31" s="484"/>
      <c r="L31" s="483"/>
      <c r="M31" s="484"/>
    </row>
    <row r="32" spans="2:41" s="8" customFormat="1" ht="16.5" thickBot="1" x14ac:dyDescent="0.3">
      <c r="B32" s="21"/>
      <c r="C32" s="21"/>
      <c r="D32" s="22"/>
      <c r="E32" s="23"/>
      <c r="F32" s="22"/>
      <c r="G32" s="24"/>
      <c r="H32" s="25"/>
      <c r="I32" s="25"/>
      <c r="J32" s="25"/>
      <c r="K32" s="25"/>
      <c r="L32" s="25"/>
      <c r="M32" s="25"/>
      <c r="N32" s="25"/>
      <c r="O32" s="25"/>
    </row>
    <row r="33" spans="2:13" ht="19.5" thickBot="1" x14ac:dyDescent="0.35">
      <c r="B33" s="478" t="s">
        <v>593</v>
      </c>
      <c r="C33" s="479"/>
      <c r="D33" s="479"/>
      <c r="E33" s="479"/>
      <c r="F33" s="479"/>
      <c r="G33" s="479"/>
      <c r="H33" s="479"/>
      <c r="I33" s="479"/>
      <c r="J33" s="479"/>
      <c r="K33" s="479"/>
      <c r="L33" s="479"/>
      <c r="M33" s="480"/>
    </row>
    <row r="34" spans="2:13" s="17" customFormat="1" ht="51.75" thickBot="1" x14ac:dyDescent="0.3">
      <c r="B34" s="302" t="s">
        <v>558</v>
      </c>
      <c r="C34" s="302" t="s">
        <v>559</v>
      </c>
      <c r="D34" s="302" t="s">
        <v>560</v>
      </c>
      <c r="E34" s="302" t="s">
        <v>559</v>
      </c>
      <c r="F34" s="476" t="s">
        <v>577</v>
      </c>
      <c r="G34" s="477"/>
      <c r="H34" s="476" t="s">
        <v>453</v>
      </c>
      <c r="I34" s="477"/>
      <c r="J34" s="476" t="s">
        <v>563</v>
      </c>
      <c r="K34" s="477"/>
      <c r="L34" s="476" t="s">
        <v>564</v>
      </c>
      <c r="M34" s="477"/>
    </row>
    <row r="35" spans="2:13" ht="396.6" customHeight="1" thickBot="1" x14ac:dyDescent="0.3">
      <c r="B35" s="91" t="s">
        <v>565</v>
      </c>
      <c r="C35" s="18">
        <v>7</v>
      </c>
      <c r="D35" s="92" t="s">
        <v>594</v>
      </c>
      <c r="E35" s="18">
        <v>7</v>
      </c>
      <c r="F35" s="481" t="s">
        <v>496</v>
      </c>
      <c r="G35" s="482"/>
      <c r="H35" s="481" t="s">
        <v>494</v>
      </c>
      <c r="I35" s="482"/>
      <c r="J35" s="483" t="s">
        <v>418</v>
      </c>
      <c r="K35" s="484"/>
      <c r="L35" s="483"/>
      <c r="M35" s="484"/>
    </row>
    <row r="36" spans="2:13" s="17" customFormat="1" ht="51.75" thickBot="1" x14ac:dyDescent="0.3">
      <c r="B36" s="95" t="s">
        <v>569</v>
      </c>
      <c r="C36" s="302" t="s">
        <v>559</v>
      </c>
      <c r="D36" s="302" t="s">
        <v>570</v>
      </c>
      <c r="E36" s="302" t="s">
        <v>559</v>
      </c>
      <c r="F36" s="476" t="s">
        <v>577</v>
      </c>
      <c r="G36" s="477"/>
      <c r="H36" s="476" t="s">
        <v>453</v>
      </c>
      <c r="I36" s="477"/>
      <c r="J36" s="476" t="s">
        <v>563</v>
      </c>
      <c r="K36" s="477"/>
      <c r="L36" s="476" t="s">
        <v>564</v>
      </c>
      <c r="M36" s="477"/>
    </row>
    <row r="37" spans="2:13" ht="312.75" customHeight="1" thickBot="1" x14ac:dyDescent="0.3">
      <c r="B37" s="93" t="s">
        <v>571</v>
      </c>
      <c r="C37" s="19">
        <v>7</v>
      </c>
      <c r="D37" s="94" t="s">
        <v>595</v>
      </c>
      <c r="E37" s="19">
        <v>7.1</v>
      </c>
      <c r="F37" s="481" t="s">
        <v>596</v>
      </c>
      <c r="G37" s="482"/>
      <c r="H37" s="481" t="s">
        <v>499</v>
      </c>
      <c r="I37" s="482"/>
      <c r="J37" s="483" t="s">
        <v>418</v>
      </c>
      <c r="K37" s="484"/>
      <c r="L37" s="483"/>
      <c r="M37" s="484"/>
    </row>
  </sheetData>
  <mergeCells count="76">
    <mergeCell ref="H16:I16"/>
    <mergeCell ref="J16:K16"/>
    <mergeCell ref="L16:M16"/>
    <mergeCell ref="F17:G17"/>
    <mergeCell ref="H17:I17"/>
    <mergeCell ref="J17:K17"/>
    <mergeCell ref="L17:M17"/>
    <mergeCell ref="C2:G2"/>
    <mergeCell ref="H14:I14"/>
    <mergeCell ref="J14:K14"/>
    <mergeCell ref="B6:M7"/>
    <mergeCell ref="B8:M8"/>
    <mergeCell ref="B9:M9"/>
    <mergeCell ref="C3:F3"/>
    <mergeCell ref="B13:M13"/>
    <mergeCell ref="L14:M14"/>
    <mergeCell ref="F21:G21"/>
    <mergeCell ref="H21:I21"/>
    <mergeCell ref="J21:K21"/>
    <mergeCell ref="L21:M21"/>
    <mergeCell ref="B11:D11"/>
    <mergeCell ref="F14:G14"/>
    <mergeCell ref="F15:G15"/>
    <mergeCell ref="H15:I15"/>
    <mergeCell ref="J15:K15"/>
    <mergeCell ref="L15:M15"/>
    <mergeCell ref="B19:M19"/>
    <mergeCell ref="F20:G20"/>
    <mergeCell ref="H20:I20"/>
    <mergeCell ref="J20:K20"/>
    <mergeCell ref="L20:M20"/>
    <mergeCell ref="F16:G16"/>
    <mergeCell ref="J27:K27"/>
    <mergeCell ref="L27:M27"/>
    <mergeCell ref="F28:G28"/>
    <mergeCell ref="F24:G24"/>
    <mergeCell ref="H24:I24"/>
    <mergeCell ref="J24:K24"/>
    <mergeCell ref="L24:M24"/>
    <mergeCell ref="H28:I28"/>
    <mergeCell ref="J28:K28"/>
    <mergeCell ref="L28:M28"/>
    <mergeCell ref="B26:M26"/>
    <mergeCell ref="F27:G27"/>
    <mergeCell ref="H27:I27"/>
    <mergeCell ref="F22:M22"/>
    <mergeCell ref="F23:G23"/>
    <mergeCell ref="H23:I23"/>
    <mergeCell ref="J23:K23"/>
    <mergeCell ref="L23:M23"/>
    <mergeCell ref="F37:G37"/>
    <mergeCell ref="H37:I37"/>
    <mergeCell ref="J37:K37"/>
    <mergeCell ref="L37:M37"/>
    <mergeCell ref="H31:I31"/>
    <mergeCell ref="J31:K31"/>
    <mergeCell ref="L31:M31"/>
    <mergeCell ref="L34:M34"/>
    <mergeCell ref="F35:G35"/>
    <mergeCell ref="H35:I35"/>
    <mergeCell ref="J35:K35"/>
    <mergeCell ref="L35:M35"/>
    <mergeCell ref="F36:G36"/>
    <mergeCell ref="H36:I36"/>
    <mergeCell ref="J36:K36"/>
    <mergeCell ref="L36:M36"/>
    <mergeCell ref="F29:M29"/>
    <mergeCell ref="F30:G30"/>
    <mergeCell ref="F34:G34"/>
    <mergeCell ref="H34:I34"/>
    <mergeCell ref="J34:K34"/>
    <mergeCell ref="H30:I30"/>
    <mergeCell ref="B33:M33"/>
    <mergeCell ref="J30:K30"/>
    <mergeCell ref="L30:M30"/>
    <mergeCell ref="F31:G31"/>
  </mergeCells>
  <dataValidations count="4">
    <dataValidation type="list" allowBlank="1" showInputMessage="1" showErrorMessage="1" sqref="E35 E28 E15 E21">
      <formula1>"1,2.1,2.2,3.1,3.2,4.1,4.2,5,6.1,6.2,7"</formula1>
    </dataValidation>
    <dataValidation type="list" allowBlank="1" showInputMessage="1" showErrorMessage="1" sqref="E37 E31 E17 F32 E24">
      <formula1>"1.1,1.2,2.1.1,2.1.2,2.2.1,2.2.2,3.1,3.2,4.1,4.2,5,6.1,6.2,7.1,7.2"</formula1>
    </dataValidation>
    <dataValidation type="list" allowBlank="1" showInputMessage="1" showErrorMessage="1" sqref="C28 C35 C21 C15">
      <formula1>"1,2,3,4,5,6,7"</formula1>
    </dataValidation>
    <dataValidation type="list" allowBlank="1" showInputMessage="1" showErrorMessage="1" sqref="D32 C37 C24 C17 C31">
      <formula1>"1,2.1,2.2,3,4,5,6,7"</formula1>
    </dataValidation>
  </dataValidations>
  <pageMargins left="0.2" right="0.21" top="0.17" bottom="0.17" header="0.17" footer="0.17"/>
  <pageSetup paperSize="9" scale="60" fitToHeight="4" orientation="landscape" r:id="rId1"/>
  <rowBreaks count="4" manualBreakCount="4">
    <brk id="15" max="13" man="1"/>
    <brk id="22" max="13" man="1"/>
    <brk id="29" max="13" man="1"/>
    <brk id="32"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view="pageLayout" zoomScaleNormal="40" zoomScaleSheetLayoutView="70" workbookViewId="0">
      <selection activeCell="B5" sqref="B5:B6"/>
    </sheetView>
  </sheetViews>
  <sheetFormatPr defaultRowHeight="15" x14ac:dyDescent="0.25"/>
  <cols>
    <col min="1" max="1" width="2.42578125" customWidth="1"/>
    <col min="2" max="2" width="81.7109375" customWidth="1"/>
    <col min="3" max="3" width="2.42578125" customWidth="1"/>
  </cols>
  <sheetData>
    <row r="1" spans="2:2" ht="16.5" thickBot="1" x14ac:dyDescent="0.3">
      <c r="B1" s="304" t="s">
        <v>597</v>
      </c>
    </row>
    <row r="2" spans="2:2" ht="361.9" customHeight="1" x14ac:dyDescent="0.25">
      <c r="B2" s="504" t="s">
        <v>598</v>
      </c>
    </row>
    <row r="3" spans="2:2" ht="72.599999999999994" customHeight="1" thickBot="1" x14ac:dyDescent="0.3">
      <c r="B3" s="505"/>
    </row>
    <row r="4" spans="2:2" ht="16.5" thickBot="1" x14ac:dyDescent="0.3">
      <c r="B4" s="304" t="s">
        <v>599</v>
      </c>
    </row>
    <row r="5" spans="2:2" ht="273" customHeight="1" x14ac:dyDescent="0.25">
      <c r="B5" s="506" t="s">
        <v>600</v>
      </c>
    </row>
    <row r="6" spans="2:2" ht="9.75" customHeight="1" x14ac:dyDescent="0.25">
      <c r="B6" s="507"/>
    </row>
  </sheetData>
  <mergeCells count="2">
    <mergeCell ref="B2:B3"/>
    <mergeCell ref="B5:B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16</ProjectId>
    <ReportingPeriod xmlns="dc9b7735-1e97-4a24-b7a2-47bf824ab39e" xsi:nil="true"/>
    <WBDocsDocURL xmlns="dc9b7735-1e97-4a24-b7a2-47bf824ab39e">http://wbdocsservices.worldbank.org/services?I4_SERVICE=VC&amp;I4_KEY=TF069012&amp;I4_DOCID=090224b085c08386</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http://pubdocs.worldbank.org/en/189551532334834086/16-For-Website-4453-Mauritius-PPR-dated-03-Nov-2015.xlsx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EA48567-C519-4E8E-B195-0BFA4B32255C}"/>
</file>

<file path=customXml/itemProps2.xml><?xml version="1.0" encoding="utf-8"?>
<ds:datastoreItem xmlns:ds="http://schemas.openxmlformats.org/officeDocument/2006/customXml" ds:itemID="{387B3FE8-042C-4DAE-8C28-59E83D81F0BE}"/>
</file>

<file path=customXml/itemProps3.xml><?xml version="1.0" encoding="utf-8"?>
<ds:datastoreItem xmlns:ds="http://schemas.openxmlformats.org/officeDocument/2006/customXml" ds:itemID="{BE056DC4-6B1C-4127-88C7-D3901FC007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Overview</vt:lpstr>
      <vt:lpstr>FinancialData</vt:lpstr>
      <vt:lpstr>Risk Assesment</vt:lpstr>
      <vt:lpstr>Rating</vt:lpstr>
      <vt:lpstr>Project Indicators</vt:lpstr>
      <vt:lpstr>Lessons Learned</vt:lpstr>
      <vt:lpstr>Results Tracker</vt:lpstr>
      <vt:lpstr>Units for Indicators</vt:lpstr>
      <vt:lpstr>FinancialData!Print_Area</vt:lpstr>
      <vt:lpstr>'Lessons Learned'!Print_Area</vt:lpstr>
      <vt:lpstr>Overview!Print_Area</vt:lpstr>
      <vt:lpstr>'Project Indicators'!Print_Area</vt:lpstr>
      <vt:lpstr>'Results Tracker'!Print_Area</vt:lpstr>
      <vt:lpstr>'Risk Assesment'!Print_Area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Alyssa Maria Gomes</cp:lastModifiedBy>
  <cp:revision/>
  <dcterms:created xsi:type="dcterms:W3CDTF">2010-11-30T14:15:01Z</dcterms:created>
  <dcterms:modified xsi:type="dcterms:W3CDTF">2018-06-15T16:07:20Z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vt:lpwstr>
  </property>
</Properties>
</file>