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
    </mc:Choice>
  </mc:AlternateContent>
  <xr:revisionPtr revIDLastSave="0" documentId="8_{C04E0978-62E4-4EED-9287-CAB268CAAE06}" xr6:coauthVersionLast="45" xr6:coauthVersionMax="45" xr10:uidLastSave="{00000000-0000-0000-0000-000000000000}"/>
  <bookViews>
    <workbookView xWindow="-110" yWindow="-110" windowWidth="19420" windowHeight="10420" tabRatio="824" activeTab="1" xr2:uid="{00000000-000D-0000-FFFF-FFFF00000000}"/>
  </bookViews>
  <sheets>
    <sheet name="Overview" sheetId="1" r:id="rId1"/>
    <sheet name="FinancialData" sheetId="22" r:id="rId2"/>
    <sheet name="Risk Assesment" sheetId="4" r:id="rId3"/>
    <sheet name="ESP Compliance" sheetId="18" r:id="rId4"/>
    <sheet name="GP Compliance" sheetId="19" r:id="rId5"/>
    <sheet name="ESP and GP Guidance notes" sheetId="14" r:id="rId6"/>
    <sheet name="Rating" sheetId="5" r:id="rId7"/>
    <sheet name="Project Indicators" sheetId="16" r:id="rId8"/>
    <sheet name="Lessons Learned" sheetId="9" r:id="rId9"/>
    <sheet name="Results Tracker" sheetId="11" r:id="rId10"/>
  </sheets>
  <externalReferences>
    <externalReference r:id="rId11"/>
    <externalReference r:id="rId12"/>
    <externalReference r:id="rId13"/>
    <externalReference r:id="rId14"/>
    <externalReference r:id="rId15"/>
  </externalReferences>
  <definedNames>
    <definedName name="_xlnm._FilterDatabase" localSheetId="6" hidden="1">Rating!$C$7:$K$8</definedName>
    <definedName name="iincome" localSheetId="3">#REF!</definedName>
    <definedName name="iincome" localSheetId="1">#REF!</definedName>
    <definedName name="iincome" localSheetId="4">#REF!</definedName>
    <definedName name="iincome" localSheetId="7">#REF!</definedName>
    <definedName name="iincome">#REF!</definedName>
    <definedName name="income" localSheetId="3">#REF!</definedName>
    <definedName name="income" localSheetId="1">#REF!</definedName>
    <definedName name="income" localSheetId="4">#REF!</definedName>
    <definedName name="income" localSheetId="7">#REF!</definedName>
    <definedName name="income" localSheetId="9">#REF!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 localSheetId="3">'[2]Results Tracker'!$G$151:$G$154</definedName>
    <definedName name="type1" localSheetId="1">'[3]Results Tracker'!$G$147:$G$150</definedName>
    <definedName name="type1" localSheetId="4">'[4]Results Tracker'!$G$147:$G$150</definedName>
    <definedName name="type1" localSheetId="7">'[5]Results Tracker'!$G$147:$G$150</definedName>
    <definedName name="type1">'Results Tracker'!$G$152:$G$155</definedName>
    <definedName name="Year">[1]Dropdowns!$H$2:$H$36</definedName>
    <definedName name="yesno">'Results Tracker'!$E$148:$E$149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1" i="11" l="1"/>
  <c r="M21" i="11" s="1"/>
  <c r="J21" i="11"/>
  <c r="I21" i="11" s="1"/>
  <c r="P144" i="22"/>
  <c r="P143" i="22"/>
  <c r="P142" i="22"/>
  <c r="P141" i="22"/>
  <c r="P140" i="22"/>
  <c r="P139" i="22"/>
  <c r="P138" i="22"/>
  <c r="P137" i="22"/>
  <c r="P136" i="22"/>
  <c r="P135" i="22"/>
  <c r="P134" i="22"/>
  <c r="P133" i="22"/>
  <c r="Q115" i="22"/>
  <c r="Q114" i="22"/>
  <c r="G83" i="22"/>
  <c r="G84" i="22" s="1"/>
  <c r="G82" i="22"/>
  <c r="P80" i="22"/>
  <c r="Q60" i="22"/>
  <c r="Q59" i="22"/>
  <c r="Q61" i="22" s="1"/>
  <c r="P57" i="22"/>
  <c r="G43" i="22"/>
  <c r="G42" i="22"/>
  <c r="G44" i="22" s="1"/>
  <c r="P29" i="22"/>
  <c r="E10" i="16"/>
  <c r="Q11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Pamela Patricia Reyes Neyra</author>
  </authors>
  <commentList>
    <comment ref="F8" authorId="0" shapeId="0" xr:uid="{F15980E2-A7AB-45D5-A71D-ADB705F68479}">
      <text>
        <r>
          <rPr>
            <b/>
            <sz val="9"/>
            <color indexed="81"/>
            <rFont val="Tahoma"/>
            <family val="2"/>
          </rPr>
          <t>Pamela Patricia Reyes Neyra:</t>
        </r>
        <r>
          <rPr>
            <sz val="9"/>
            <color indexed="81"/>
            <rFont val="Tahoma"/>
            <family val="2"/>
          </rPr>
          <t xml:space="preserve">
Outcomes 5 and 6</t>
        </r>
      </text>
    </comment>
    <comment ref="F9" authorId="0" shapeId="0" xr:uid="{CC7D215D-F8DD-46F6-9D77-62BDC6ACD68F}">
      <text>
        <r>
          <rPr>
            <b/>
            <sz val="9"/>
            <color indexed="81"/>
            <rFont val="Tahoma"/>
            <family val="2"/>
          </rPr>
          <t>Pamela Patricia Reyes Neyra:</t>
        </r>
        <r>
          <rPr>
            <sz val="9"/>
            <color indexed="81"/>
            <rFont val="Tahoma"/>
            <family val="2"/>
          </rPr>
          <t xml:space="preserve">
Outcomes 1 and 2</t>
        </r>
      </text>
    </comment>
    <comment ref="D29" authorId="0" shapeId="0" xr:uid="{7D4A74E4-FEE8-4CF9-B622-07339DFD0253}">
      <text>
        <r>
          <rPr>
            <b/>
            <sz val="9"/>
            <color indexed="81"/>
            <rFont val="Tahoma"/>
            <family val="2"/>
          </rPr>
          <t>Pamela Patricia Reyes Neyra:</t>
        </r>
        <r>
          <rPr>
            <sz val="9"/>
            <color indexed="81"/>
            <rFont val="Tahoma"/>
            <family val="2"/>
          </rPr>
          <t xml:space="preserve">
Indicator output 1.1.2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Cynthia Mirella Cespedes Madalengoitia</author>
    <author>User</author>
  </authors>
  <commentList>
    <comment ref="I23" authorId="0" shapeId="0" xr:uid="{CC76D266-A8A8-44A7-A8CB-0E93DFFD98D1}">
      <text>
        <r>
          <rPr>
            <b/>
            <sz val="9"/>
            <color indexed="81"/>
            <rFont val="Tahoma"/>
            <family val="2"/>
          </rPr>
          <t>Cynthia Mirella Cespedes Madalengoitia:</t>
        </r>
        <r>
          <rPr>
            <sz val="9"/>
            <color indexed="81"/>
            <rFont val="Tahoma"/>
            <family val="2"/>
          </rPr>
          <t xml:space="preserve">
to be determined</t>
        </r>
      </text>
    </comment>
    <comment ref="J23" authorId="0" shapeId="0" xr:uid="{A8FA54BE-3BF6-4EEC-9B7A-49E5C006EC6C}">
      <text>
        <r>
          <rPr>
            <b/>
            <sz val="9"/>
            <color indexed="81"/>
            <rFont val="Tahoma"/>
            <family val="2"/>
          </rPr>
          <t>Cynthia Mirella Cespedes Madalengoitia:</t>
        </r>
        <r>
          <rPr>
            <sz val="9"/>
            <color indexed="81"/>
            <rFont val="Tahoma"/>
            <family val="2"/>
          </rPr>
          <t xml:space="preserve">
to be determined</t>
        </r>
      </text>
    </comment>
    <comment ref="K23" authorId="0" shapeId="0" xr:uid="{8B879D15-CAFB-495C-BB3E-5ABBF0D6CA42}">
      <text>
        <r>
          <rPr>
            <b/>
            <sz val="9"/>
            <color indexed="81"/>
            <rFont val="Tahoma"/>
            <family val="2"/>
          </rPr>
          <t>Cynthia Mirella Cespedes Madalengoitia:</t>
        </r>
        <r>
          <rPr>
            <sz val="9"/>
            <color indexed="81"/>
            <rFont val="Tahoma"/>
            <family val="2"/>
          </rPr>
          <t xml:space="preserve">
to be determined</t>
        </r>
      </text>
    </comment>
    <comment ref="M23" authorId="0" shapeId="0" xr:uid="{8F0D8731-4632-422E-AC28-91E48DB11B13}">
      <text>
        <r>
          <rPr>
            <b/>
            <sz val="9"/>
            <color indexed="81"/>
            <rFont val="Tahoma"/>
            <family val="2"/>
          </rPr>
          <t>Cynthia Mirella Cespedes Madalengoitia:</t>
        </r>
        <r>
          <rPr>
            <sz val="9"/>
            <color indexed="81"/>
            <rFont val="Tahoma"/>
            <family val="2"/>
          </rPr>
          <t xml:space="preserve">
to be determined</t>
        </r>
      </text>
    </comment>
    <comment ref="N23" authorId="0" shapeId="0" xr:uid="{D7ED1496-31CC-47A0-84E5-1C91E709AF25}">
      <text>
        <r>
          <rPr>
            <b/>
            <sz val="9"/>
            <color indexed="81"/>
            <rFont val="Tahoma"/>
            <family val="2"/>
          </rPr>
          <t>Cynthia Mirella Cespedes Madalengoitia:</t>
        </r>
        <r>
          <rPr>
            <sz val="9"/>
            <color indexed="81"/>
            <rFont val="Tahoma"/>
            <family val="2"/>
          </rPr>
          <t xml:space="preserve">
to be determined</t>
        </r>
      </text>
    </comment>
    <comment ref="O23" authorId="0" shapeId="0" xr:uid="{B45556C7-D086-4427-A352-417534A251F1}">
      <text>
        <r>
          <rPr>
            <b/>
            <sz val="9"/>
            <color indexed="81"/>
            <rFont val="Tahoma"/>
            <family val="2"/>
          </rPr>
          <t>Cynthia Mirella Cespedes Madalengoitia:</t>
        </r>
        <r>
          <rPr>
            <sz val="9"/>
            <color indexed="81"/>
            <rFont val="Tahoma"/>
            <family val="2"/>
          </rPr>
          <t xml:space="preserve">
to be determined</t>
        </r>
      </text>
    </comment>
    <comment ref="I27" authorId="0" shapeId="0" xr:uid="{E0BE927A-910C-4A35-9107-0E3F7A883083}">
      <text>
        <r>
          <rPr>
            <b/>
            <sz val="9"/>
            <color indexed="81"/>
            <rFont val="Tahoma"/>
            <family val="2"/>
          </rPr>
          <t>Cynthia Mirella Cespedes Madalengoitia:</t>
        </r>
        <r>
          <rPr>
            <sz val="9"/>
            <color indexed="81"/>
            <rFont val="Tahoma"/>
            <family val="2"/>
          </rPr>
          <t xml:space="preserve">
this number refers to  direct beneficiaries</t>
        </r>
      </text>
    </comment>
    <comment ref="M27" authorId="0" shapeId="0" xr:uid="{8DC9F34B-1897-4FDB-87DF-8FCE7B604E95}">
      <text>
        <r>
          <rPr>
            <b/>
            <sz val="9"/>
            <color indexed="81"/>
            <rFont val="Tahoma"/>
            <family val="2"/>
          </rPr>
          <t>Cynthia Mirella Cespedes Madalengoitia:</t>
        </r>
        <r>
          <rPr>
            <sz val="9"/>
            <color indexed="81"/>
            <rFont val="Tahoma"/>
            <family val="2"/>
          </rPr>
          <t xml:space="preserve">
this number refers to  direct beneficiaries
(9)</t>
        </r>
      </text>
    </comment>
    <comment ref="K39" authorId="0" shapeId="0" xr:uid="{A490FDB1-D4FB-4B46-A0FD-8B99217B0664}">
      <text>
        <r>
          <rPr>
            <b/>
            <sz val="9"/>
            <color indexed="81"/>
            <rFont val="Tahoma"/>
            <family val="2"/>
          </rPr>
          <t>Cynthia Mirella Cespedes Madalengoitia:</t>
        </r>
        <r>
          <rPr>
            <sz val="9"/>
            <color indexed="81"/>
            <rFont val="Tahoma"/>
            <family val="2"/>
          </rPr>
          <t xml:space="preserve">
Thiis include ENSO, algae blooms and sulphidic plums</t>
        </r>
      </text>
    </comment>
    <comment ref="J57" authorId="0" shapeId="0" xr:uid="{D1BB4336-4929-4E51-A145-C8FDF7C57386}">
      <text>
        <r>
          <rPr>
            <b/>
            <sz val="9"/>
            <color indexed="81"/>
            <rFont val="Tahoma"/>
            <family val="2"/>
          </rPr>
          <t>Cynthia Mirella Cespedes Madalengoitia:</t>
        </r>
        <r>
          <rPr>
            <sz val="9"/>
            <color indexed="81"/>
            <rFont val="Tahoma"/>
            <family val="2"/>
          </rPr>
          <t xml:space="preserve">
the 30 trained belongs to public (15) and private sector (15)</t>
        </r>
      </text>
    </comment>
    <comment ref="N57" authorId="0" shapeId="0" xr:uid="{D0A78960-49D1-421C-A883-CA319E10B85C}">
      <text>
        <r>
          <rPr>
            <b/>
            <sz val="9"/>
            <color indexed="81"/>
            <rFont val="Tahoma"/>
            <family val="2"/>
          </rPr>
          <t>Cynthia Mirella Cespedes Madalengoitia:</t>
        </r>
        <r>
          <rPr>
            <sz val="9"/>
            <color indexed="81"/>
            <rFont val="Tahoma"/>
            <family val="2"/>
          </rPr>
          <t xml:space="preserve">
the 30 trained belongs to public (15) and private sector (15)</t>
        </r>
      </text>
    </comment>
    <comment ref="H67" authorId="0" shapeId="0" xr:uid="{F0C4450B-589E-4F3E-B50B-AA2E4080B9F2}">
      <text>
        <r>
          <rPr>
            <b/>
            <sz val="9"/>
            <color indexed="81"/>
            <rFont val="Tahoma"/>
            <family val="2"/>
          </rPr>
          <t>Cynthia Mirella Cespedes Madalengoitia:</t>
        </r>
        <r>
          <rPr>
            <sz val="9"/>
            <color indexed="81"/>
            <rFont val="Tahoma"/>
            <family val="2"/>
          </rPr>
          <t xml:space="preserve">
According to the Results Framework, the target for this indicator is at least 10 fishery associations and 6 public institutions. In the next reporting period, we will determine the total number of people trained</t>
        </r>
      </text>
    </comment>
    <comment ref="L67" authorId="1" shapeId="0" xr:uid="{C977803A-945E-449A-A1E6-48545F595828}">
      <text>
        <r>
          <rPr>
            <b/>
            <sz val="9"/>
            <color indexed="81"/>
            <rFont val="Tahoma"/>
            <family val="2"/>
          </rPr>
          <t>User:</t>
        </r>
        <r>
          <rPr>
            <sz val="9"/>
            <color indexed="81"/>
            <rFont val="Tahoma"/>
            <family val="2"/>
          </rPr>
          <t xml:space="preserve">
</t>
        </r>
        <r>
          <rPr>
            <sz val="11"/>
            <color indexed="81"/>
            <rFont val="Tahoma"/>
            <family val="2"/>
          </rPr>
          <t>The Knowledge Management Strategy has been designed, however its implementation would allow reporting the progress of the number of associations and institutions aware of it.</t>
        </r>
      </text>
    </comment>
    <comment ref="M94" authorId="1" shapeId="0" xr:uid="{AEAB94D4-CA11-4633-9B43-B0A748A2BAB2}">
      <text>
        <r>
          <rPr>
            <b/>
            <sz val="11"/>
            <color indexed="81"/>
            <rFont val="Tahoma"/>
            <family val="2"/>
          </rPr>
          <t>User:</t>
        </r>
        <r>
          <rPr>
            <sz val="11"/>
            <color indexed="81"/>
            <rFont val="Tahoma"/>
            <family val="2"/>
          </rPr>
          <t xml:space="preserve">
The location and characteristics of the Natural Bank have been identified, including the restoration actions, although these have not taken place yet.</t>
        </r>
      </text>
    </comment>
    <comment ref="C109" authorId="0" shapeId="0" xr:uid="{2B6884B3-E895-4764-8E32-6AF2B439DD5A}">
      <text>
        <r>
          <rPr>
            <b/>
            <sz val="9"/>
            <color indexed="81"/>
            <rFont val="Tahoma"/>
            <family val="2"/>
          </rPr>
          <t>Cynthia Mirella Cespedes Madalengoitia:</t>
        </r>
        <r>
          <rPr>
            <sz val="9"/>
            <color indexed="81"/>
            <rFont val="Tahoma"/>
            <family val="2"/>
          </rPr>
          <t xml:space="preserve">
no es posible reportar este indicador</t>
        </r>
      </text>
    </comment>
    <comment ref="H118" authorId="0" shapeId="0" xr:uid="{2D039ADF-2AF3-41D8-8D33-DD8E7E0A7167}">
      <text>
        <r>
          <rPr>
            <b/>
            <sz val="9"/>
            <color indexed="81"/>
            <rFont val="Tahoma"/>
            <family val="2"/>
          </rPr>
          <t>Cynthia Mirella Cespedes Madalengoitia:</t>
        </r>
        <r>
          <rPr>
            <sz val="9"/>
            <color indexed="81"/>
            <rFont val="Tahoma"/>
            <family val="2"/>
          </rPr>
          <t xml:space="preserve">
alineado al resultado 1.2
se cuentan la planta de bioproductos y las 2 concesiones de acuicultura (ostras y concha de abanico)
2 de acuaponía</t>
        </r>
      </text>
    </comment>
    <comment ref="K118" authorId="0" shapeId="0" xr:uid="{F2B00AB5-D097-4CFB-8995-EC002EEA60AF}">
      <text>
        <r>
          <rPr>
            <b/>
            <sz val="9"/>
            <color indexed="81"/>
            <rFont val="Tahoma"/>
            <family val="2"/>
          </rPr>
          <t xml:space="preserve">Cynthia Mirella Cespedes Madalengoitia:
</t>
        </r>
        <r>
          <rPr>
            <sz val="9"/>
            <color indexed="81"/>
            <rFont val="Tahoma"/>
            <family val="2"/>
          </rPr>
          <t>the project uses the ecosystem-based adaptation approach</t>
        </r>
      </text>
    </comment>
    <comment ref="H119" authorId="0" shapeId="0" xr:uid="{1AFD840F-0917-4C3F-A06F-97D99C7B7BF6}">
      <text>
        <r>
          <rPr>
            <b/>
            <sz val="9"/>
            <color indexed="81"/>
            <rFont val="Tahoma"/>
            <family val="2"/>
          </rPr>
          <t>Cynthia Mirella Cespedes Madalengoitia:</t>
        </r>
        <r>
          <rPr>
            <sz val="9"/>
            <color indexed="81"/>
            <rFont val="Tahoma"/>
            <family val="2"/>
          </rPr>
          <t xml:space="preserve">
2 asociaciones de mujeres de acuaponía
2 asociaciones de pescadores y 1 de mujeres en turismo
2 asociaciones para acuicultura
= 7</t>
        </r>
      </text>
    </comment>
    <comment ref="H121" authorId="0" shapeId="0" xr:uid="{4FAC37E0-6586-416E-A82B-66C7EFCCD5BF}">
      <text>
        <r>
          <rPr>
            <b/>
            <sz val="9"/>
            <color indexed="81"/>
            <rFont val="Tahoma"/>
            <family val="2"/>
          </rPr>
          <t>Cynthia Mirella Cespedes Madalengoitia:</t>
        </r>
        <r>
          <rPr>
            <sz val="9"/>
            <color indexed="81"/>
            <rFont val="Tahoma"/>
            <family val="2"/>
          </rPr>
          <t xml:space="preserve">
The target is 700 individuals as beneficiaries of component 1. At this time we can not determine how many families belong because it is possible that some beneficiaries belong to the same household. In the next reporting period we can have this information</t>
        </r>
      </text>
    </comment>
    <comment ref="I121" authorId="0" shapeId="0" xr:uid="{E7B03DEE-A01A-4128-A271-371F07E3B574}">
      <text>
        <r>
          <rPr>
            <b/>
            <sz val="9"/>
            <color indexed="81"/>
            <rFont val="Tahoma"/>
            <family val="2"/>
          </rPr>
          <t>Cynthia Mirella Cespedes Madalengoitia:</t>
        </r>
        <r>
          <rPr>
            <sz val="9"/>
            <color indexed="81"/>
            <rFont val="Tahoma"/>
            <family val="2"/>
          </rPr>
          <t xml:space="preserve">
It is very difficult to obtain this value in the sector because there is a cultural factor, the fisherman is very jealous with the information and there is a high distrust</t>
        </r>
      </text>
    </comment>
    <comment ref="K133" authorId="0" shapeId="0" xr:uid="{235CA916-4444-448B-BCE2-849752D4AEFA}">
      <text>
        <r>
          <rPr>
            <b/>
            <sz val="9"/>
            <color indexed="81"/>
            <rFont val="Tahoma"/>
            <family val="2"/>
          </rPr>
          <t>Cynthia Mirella Cespedes Madalengoitia:</t>
        </r>
        <r>
          <rPr>
            <sz val="9"/>
            <color indexed="81"/>
            <rFont val="Tahoma"/>
            <family val="2"/>
          </rPr>
          <t xml:space="preserve">
Fishing and aquaculture policy</t>
        </r>
      </text>
    </comment>
    <comment ref="O133" authorId="0" shapeId="0" xr:uid="{6F3E4CED-4C8C-427E-BEEC-244BFA6A082C}">
      <text>
        <r>
          <rPr>
            <b/>
            <sz val="9"/>
            <color indexed="81"/>
            <rFont val="Tahoma"/>
            <family val="2"/>
          </rPr>
          <t>Cynthia Mirella Cespedes Madalengoitia:</t>
        </r>
        <r>
          <rPr>
            <sz val="9"/>
            <color indexed="81"/>
            <rFont val="Tahoma"/>
            <family val="2"/>
          </rPr>
          <t xml:space="preserve">
Fishing and aquaculture policy</t>
        </r>
      </text>
    </comment>
  </commentList>
</comments>
</file>

<file path=xl/sharedStrings.xml><?xml version="1.0" encoding="utf-8"?>
<sst xmlns="http://schemas.openxmlformats.org/spreadsheetml/2006/main" count="2393" uniqueCount="1264">
  <si>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</si>
  <si>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</si>
  <si>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</si>
  <si>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</si>
  <si>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</si>
  <si>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</si>
  <si>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</si>
  <si>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</si>
  <si>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</si>
  <si>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</si>
  <si>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</si>
  <si>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</si>
  <si>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</si>
  <si>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</si>
  <si>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</si>
  <si>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</si>
  <si>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</si>
  <si>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</si>
  <si>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</si>
  <si>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</si>
  <si>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</si>
  <si>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</si>
  <si>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</si>
  <si>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</si>
  <si>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</si>
  <si>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</si>
  <si>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</si>
  <si>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</si>
  <si>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</si>
  <si>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</si>
  <si>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</si>
  <si>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</si>
  <si>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</si>
  <si>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</si>
  <si>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</si>
  <si>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</si>
  <si>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</si>
  <si>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</si>
  <si>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</si>
  <si>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</si>
  <si>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</si>
  <si>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</si>
  <si>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</si>
  <si>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</si>
  <si>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</si>
  <si>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</si>
  <si>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</si>
  <si>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</si>
  <si>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</si>
  <si>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</si>
  <si>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</si>
  <si>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</si>
  <si>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</si>
  <si>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</si>
  <si>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</si>
  <si>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</si>
  <si>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</si>
  <si>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</si>
  <si>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</si>
  <si>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</si>
  <si>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</si>
  <si>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</si>
  <si>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</si>
  <si>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</si>
  <si>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</si>
  <si>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</si>
  <si>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</si>
  <si>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</si>
  <si>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</si>
  <si>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</si>
  <si>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</si>
  <si>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</si>
  <si>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</si>
  <si>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</si>
  <si>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</si>
  <si>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</si>
  <si>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</si>
  <si>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</si>
  <si>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</si>
  <si>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</si>
  <si>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</si>
  <si>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</si>
  <si>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</si>
  <si>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</si>
  <si>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</si>
  <si>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</si>
  <si>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</si>
  <si>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</si>
  <si>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</si>
  <si>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</si>
  <si>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</si>
  <si>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</si>
  <si>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</si>
  <si>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</si>
  <si>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</si>
  <si>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</si>
  <si>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</si>
  <si>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</si>
  <si>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</si>
  <si>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</si>
  <si>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</si>
  <si>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</si>
  <si>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</si>
  <si>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</si>
  <si>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</si>
  <si>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</si>
  <si>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</si>
  <si>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</si>
  <si>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</si>
  <si>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</si>
  <si>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</si>
  <si>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</si>
  <si>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</si>
  <si>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</si>
  <si>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</si>
  <si>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</si>
  <si>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</si>
  <si>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</si>
  <si>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</si>
  <si>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</si>
  <si>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</si>
  <si>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</si>
  <si>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</si>
  <si>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</si>
  <si>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</si>
  <si>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</si>
  <si>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</si>
  <si>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</si>
  <si>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</si>
  <si>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</si>
  <si>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</si>
  <si>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</si>
  <si>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</si>
  <si>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</si>
  <si>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</si>
  <si>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</si>
  <si>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</si>
  <si>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</si>
  <si>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</si>
  <si>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</si>
  <si>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</si>
  <si>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</si>
  <si>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</si>
  <si>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</si>
  <si>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</si>
  <si>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</si>
  <si>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</si>
  <si>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</si>
  <si>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</si>
  <si>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</si>
  <si>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</si>
  <si>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</si>
  <si>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</si>
  <si>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</si>
  <si>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</si>
  <si>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</si>
  <si>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</si>
  <si>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</si>
  <si>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</si>
  <si>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</si>
  <si>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</si>
  <si>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</si>
  <si>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</si>
  <si>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</si>
  <si>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</si>
  <si>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</si>
  <si>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</si>
  <si>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</si>
  <si>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</si>
  <si>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</si>
  <si>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</si>
  <si>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</si>
  <si>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</si>
  <si>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</si>
  <si>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</si>
  <si>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</si>
  <si>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</si>
  <si>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</si>
  <si>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</si>
  <si>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</si>
  <si>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</si>
  <si>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</si>
  <si>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</si>
  <si>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</si>
  <si>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</si>
  <si>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</si>
  <si>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</si>
  <si>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</si>
  <si>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</si>
  <si>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</si>
  <si>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</si>
  <si>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</si>
  <si>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</si>
  <si>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</si>
  <si>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</si>
  <si>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</si>
  <si>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</si>
  <si>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</si>
  <si>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</si>
  <si>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</si>
  <si>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</si>
  <si>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</si>
  <si>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</si>
  <si>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</si>
  <si>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</si>
  <si>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</si>
  <si>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</si>
  <si>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</si>
  <si>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</si>
  <si>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</si>
  <si>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</si>
  <si>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</si>
  <si>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</si>
  <si>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</si>
  <si>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</si>
  <si>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</si>
  <si>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</si>
  <si>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</si>
  <si>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</si>
  <si>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</si>
  <si>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</si>
  <si>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</si>
  <si>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</si>
  <si>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</si>
  <si>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</si>
  <si>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</si>
  <si>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</si>
  <si>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</si>
  <si>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</si>
  <si>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</si>
  <si>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</si>
  <si>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</si>
  <si>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</si>
  <si>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</si>
  <si>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</si>
  <si>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</si>
  <si>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</si>
  <si>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</si>
  <si>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</si>
  <si>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</si>
  <si>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</si>
  <si>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</si>
  <si>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</si>
  <si>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</si>
  <si>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</si>
  <si>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</si>
  <si>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</si>
  <si>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</si>
  <si>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</si>
  <si>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</si>
  <si>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</si>
  <si>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</si>
  <si>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</si>
  <si>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</si>
  <si>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</si>
  <si>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</si>
  <si>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</si>
  <si>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</si>
  <si>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</si>
  <si>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IE-AFB Agreement Signature Date:</t>
  </si>
  <si>
    <t>Implementing Entity</t>
  </si>
  <si>
    <t>Please Provide the Name and Contact information of person(s) reponsible for completeling the Rating section</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</si>
  <si>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</si>
  <si>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</si>
  <si>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</si>
  <si>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</si>
  <si>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</si>
  <si>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</si>
  <si>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</si>
  <si>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</si>
  <si>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</si>
  <si>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</si>
  <si>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</si>
  <si>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</si>
  <si>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</si>
  <si>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</si>
  <si>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</si>
  <si>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</si>
  <si>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</si>
  <si>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</si>
  <si>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</si>
  <si>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</si>
  <si>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</si>
  <si>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</si>
  <si>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</si>
  <si>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</si>
  <si>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</si>
  <si>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</si>
  <si>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</si>
  <si>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</si>
  <si>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</si>
  <si>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</si>
  <si>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</si>
  <si>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</si>
  <si>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</si>
  <si>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</si>
  <si>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</si>
  <si>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</si>
  <si>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</si>
  <si>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</si>
  <si>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</si>
  <si>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</si>
  <si>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</si>
  <si>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</si>
  <si>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</si>
  <si>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</si>
  <si>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</si>
  <si>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</si>
  <si>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</si>
  <si>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</si>
  <si>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</si>
  <si>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</si>
  <si>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</si>
  <si>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</si>
  <si>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</si>
  <si>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</si>
  <si>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</si>
  <si>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</si>
  <si>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</si>
  <si>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</si>
  <si>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</si>
  <si>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</si>
  <si>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</si>
  <si>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</si>
  <si>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</si>
  <si>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</si>
  <si>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</si>
  <si>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</si>
  <si>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</si>
  <si>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</si>
  <si>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</si>
  <si>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</si>
  <si>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</si>
  <si>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</si>
  <si>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</si>
  <si>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</si>
  <si>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</si>
  <si>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</si>
  <si>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</si>
  <si>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</si>
  <si>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</si>
  <si>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</si>
  <si>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</si>
  <si>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</si>
  <si>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</si>
  <si>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</si>
  <si>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</si>
  <si>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</si>
  <si>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</si>
  <si>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</si>
  <si>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</si>
  <si>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</si>
  <si>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</si>
  <si>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</si>
  <si>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</si>
  <si>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</si>
  <si>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</si>
  <si>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</si>
  <si>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</si>
  <si>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</si>
  <si>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</si>
  <si>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</si>
  <si>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</si>
  <si>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</si>
  <si>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</si>
  <si>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</si>
  <si>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</si>
  <si>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</si>
  <si>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</si>
  <si>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</si>
  <si>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</si>
  <si>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</si>
  <si>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</si>
  <si>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</si>
  <si>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</si>
  <si>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</si>
  <si>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</si>
  <si>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</si>
  <si>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</si>
  <si>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</si>
  <si>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</si>
  <si>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</si>
  <si>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</si>
  <si>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</si>
  <si>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</si>
  <si>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</si>
  <si>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</si>
  <si>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</si>
  <si>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</si>
  <si>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</si>
  <si>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</si>
  <si>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</si>
  <si>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</si>
  <si>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</si>
  <si>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</si>
  <si>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</si>
  <si>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</si>
  <si>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</si>
  <si>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</si>
  <si>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</si>
  <si>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</si>
  <si>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</si>
  <si>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</si>
  <si>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</si>
  <si>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</si>
  <si>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</si>
  <si>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</si>
  <si>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</si>
  <si>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</si>
  <si>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</si>
  <si>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</si>
  <si>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</si>
  <si>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</si>
  <si>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</si>
  <si>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</si>
  <si>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</si>
  <si>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</si>
  <si>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</si>
  <si>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</si>
  <si>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</si>
  <si>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</si>
  <si>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</si>
  <si>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</si>
  <si>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</si>
  <si>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</si>
  <si>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</si>
  <si>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</si>
  <si>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</si>
  <si>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</si>
  <si>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</si>
  <si>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</si>
  <si>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</si>
  <si>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</si>
  <si>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</si>
  <si>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</si>
  <si>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</si>
  <si>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</si>
  <si>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</si>
  <si>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</si>
  <si>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</si>
  <si>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</si>
  <si>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</si>
  <si>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</si>
  <si>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</si>
  <si>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</si>
  <si>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</si>
  <si>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</si>
  <si>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</si>
  <si>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</si>
  <si>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</si>
  <si>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</si>
  <si>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</si>
  <si>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</si>
  <si>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</si>
  <si>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</si>
  <si>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</si>
  <si>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</si>
  <si>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</si>
  <si>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</si>
  <si>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</si>
  <si>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</si>
  <si>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</si>
  <si>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</si>
  <si>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</si>
  <si>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</si>
  <si>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</si>
  <si>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</si>
  <si>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</si>
  <si>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</si>
  <si>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</si>
  <si>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</si>
  <si>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</si>
  <si>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</si>
  <si>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</si>
  <si>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</si>
  <si>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</si>
  <si>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</si>
  <si>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</si>
  <si>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</si>
  <si>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</si>
  <si>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</si>
  <si>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</si>
  <si>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</si>
  <si>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</si>
  <si>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</si>
  <si>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</si>
  <si>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</si>
  <si>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</si>
  <si>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</si>
  <si>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</si>
  <si>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</si>
  <si>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</si>
  <si>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</si>
  <si>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</si>
  <si>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</si>
  <si>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</si>
  <si>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</si>
  <si>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</si>
  <si>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</si>
  <si>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</si>
  <si>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</si>
  <si>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</si>
  <si>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</si>
  <si>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</si>
  <si>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</si>
  <si>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</si>
  <si>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</si>
  <si>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</si>
  <si>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</si>
  <si>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</si>
  <si>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</si>
  <si>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</si>
  <si>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</si>
  <si>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</si>
  <si>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</si>
  <si>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</si>
  <si>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</si>
  <si>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</si>
  <si>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</si>
  <si>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</si>
  <si>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</si>
  <si>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</si>
  <si>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</si>
  <si>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</si>
  <si>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</si>
  <si>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</si>
  <si>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</si>
  <si>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</si>
  <si>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</si>
  <si>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</si>
  <si>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</si>
  <si>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</si>
  <si>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</si>
  <si>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</si>
  <si>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</si>
  <si>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</si>
  <si>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</si>
  <si>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</si>
  <si>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</si>
  <si>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</si>
  <si>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</si>
  <si>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</si>
  <si>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</si>
  <si>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</si>
  <si>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</si>
  <si>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</si>
  <si>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</si>
  <si>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</si>
  <si>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</si>
  <si>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</si>
  <si>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</si>
  <si>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</si>
  <si>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</si>
  <si>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</si>
  <si>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</si>
  <si>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</si>
  <si>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</si>
  <si>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</si>
  <si>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</si>
  <si>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</si>
  <si>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</si>
  <si>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</si>
  <si>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</si>
  <si>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</si>
  <si>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</si>
  <si>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</si>
  <si>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</si>
  <si>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</si>
  <si>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</si>
  <si>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</si>
  <si>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</si>
  <si>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</si>
  <si>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</si>
  <si>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</si>
  <si>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</si>
  <si>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</si>
  <si>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</si>
  <si>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</si>
  <si>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</si>
  <si>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</si>
  <si>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</si>
  <si>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</si>
  <si>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</si>
  <si>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</si>
  <si>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</si>
  <si>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</si>
  <si>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</si>
  <si>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</si>
  <si>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</si>
  <si>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</si>
  <si>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</si>
  <si>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</si>
  <si>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</si>
  <si>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</si>
  <si>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</si>
  <si>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</si>
  <si>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</si>
  <si>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</si>
  <si>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</si>
  <si>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</si>
  <si>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</si>
  <si>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</si>
  <si>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</si>
  <si>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</si>
  <si>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</si>
  <si>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</si>
  <si>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</si>
  <si>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</si>
  <si>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</si>
  <si>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</si>
  <si>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</si>
  <si>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</si>
  <si>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</si>
  <si>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</si>
  <si>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</si>
  <si>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</si>
  <si>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</si>
  <si>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</si>
  <si>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</si>
  <si>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</si>
  <si>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</si>
  <si>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</si>
  <si>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</si>
  <si>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</si>
  <si>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</si>
  <si>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</si>
  <si>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</si>
  <si>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</si>
  <si>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</si>
  <si>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</si>
  <si>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</si>
  <si>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</si>
  <si>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</si>
  <si>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</si>
  <si>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</si>
  <si>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</si>
  <si>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</si>
  <si>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</si>
  <si>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</si>
  <si>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</si>
  <si>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</si>
  <si>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</si>
  <si>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</si>
  <si>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</si>
  <si>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</si>
  <si>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</si>
  <si>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</si>
  <si>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</si>
  <si>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</si>
  <si>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</si>
  <si>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Readiness Interventions (Applicable only to NIEs that received one or more readiness grants)</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</si>
  <si>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</si>
  <si>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</si>
  <si>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</si>
  <si>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</si>
  <si>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</si>
  <si>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</si>
  <si>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</si>
  <si>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</si>
  <si>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</si>
  <si>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</si>
  <si>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</si>
  <si>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</si>
  <si>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</si>
  <si>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</si>
  <si>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</si>
  <si>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</si>
  <si>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</si>
  <si>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</si>
  <si>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</si>
  <si>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</si>
  <si>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</si>
  <si>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</si>
  <si>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</si>
  <si>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</si>
  <si>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</si>
  <si>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</si>
  <si>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</si>
  <si>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</si>
  <si>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</si>
  <si>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</si>
  <si>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</si>
  <si>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</si>
  <si>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</si>
  <si>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</si>
  <si>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</si>
  <si>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</si>
  <si>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</si>
  <si>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</si>
  <si>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</si>
  <si>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</si>
  <si>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</si>
  <si>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</si>
  <si>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</si>
  <si>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</si>
  <si>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</si>
  <si>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</si>
  <si>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</si>
  <si>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</si>
  <si>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</si>
  <si>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</si>
  <si>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</si>
  <si>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</si>
  <si>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</si>
  <si>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</si>
  <si>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</si>
  <si>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</si>
  <si>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</si>
  <si>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</si>
  <si>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</si>
  <si>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</si>
  <si>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</si>
  <si>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</si>
  <si>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</si>
  <si>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</si>
  <si>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</si>
  <si>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</si>
  <si>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</si>
  <si>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</si>
  <si>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</si>
  <si>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</si>
  <si>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</si>
  <si>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</si>
  <si>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</si>
  <si>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</si>
  <si>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</si>
  <si>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</si>
  <si>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</si>
  <si>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</si>
  <si>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</si>
  <si>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</si>
  <si>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</si>
  <si>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</si>
  <si>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</si>
  <si>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</si>
  <si>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</si>
  <si>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</si>
  <si>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</si>
  <si>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</si>
  <si>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</si>
  <si>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</si>
  <si>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</si>
  <si>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</si>
  <si>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</si>
  <si>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</si>
  <si>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</si>
  <si>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</si>
  <si>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</si>
  <si>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</si>
  <si>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</si>
  <si>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</si>
  <si>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</si>
  <si>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</si>
  <si>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</si>
  <si>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</si>
  <si>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</si>
  <si>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</si>
  <si>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</si>
  <si>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</si>
  <si>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</si>
  <si>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</si>
  <si>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</si>
  <si>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</si>
  <si>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</si>
  <si>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</si>
  <si>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</si>
  <si>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</si>
  <si>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</si>
  <si>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</si>
  <si>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</si>
  <si>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</si>
  <si>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</si>
  <si>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</si>
  <si>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</si>
  <si>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</si>
  <si>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</si>
  <si>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</si>
  <si>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</si>
  <si>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</si>
  <si>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</si>
  <si>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</si>
  <si>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</si>
  <si>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</si>
  <si>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</si>
  <si>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</si>
  <si>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</si>
  <si>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</si>
  <si>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</si>
  <si>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</si>
  <si>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</si>
  <si>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</si>
  <si>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</si>
  <si>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</si>
  <si>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</si>
  <si>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</si>
  <si>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</si>
  <si>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</si>
  <si>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</si>
  <si>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</si>
  <si>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</si>
  <si>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</si>
  <si>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</si>
  <si>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</si>
  <si>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</si>
  <si>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</si>
  <si>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</si>
  <si>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</si>
  <si>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</si>
  <si>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</si>
  <si>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</si>
  <si>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</si>
  <si>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</si>
  <si>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</si>
  <si>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</si>
  <si>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</si>
  <si>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</si>
  <si>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</si>
  <si>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</si>
  <si>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</si>
  <si>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</si>
  <si>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</si>
  <si>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Adaptation to the Impacts of Climate Change on Peru’s Coastal Marine Ecosystem and Fisheries</t>
  </si>
  <si>
    <t>The main challenge consists in increasing the resilience of the coastal marine ecosystems and the coastal communities (particularly the artisanal fishing communities) to climate change impacts. The main beneficiaries of this project are the artisanal fishing communities, whose livelihoods largely depends on the status of the coastal marine ecosystems, which are already subject to a number of non-climatic threats.The overall objective of the project is to reduce the vulnerability of coastal communities to impacts of climate change on the coastal marine ecosystems and fishery resources.</t>
  </si>
  <si>
    <t>Peruvian Trust Fund for National Parks and Protected Areas - Profonanpe</t>
  </si>
  <si>
    <t>Perú</t>
  </si>
  <si>
    <t>Máncora, Los Órganos, El Ñuro y Cabo Blanco (04°05 - 04°15'S)
Don Martin Island to Punta Salinas (11 ° 01'S - 11 ° 19'S), and includes Végueta, Huacho and Carquín</t>
  </si>
  <si>
    <t>The grant has been disbursed in a current account that in Peru doesn´t generate incomes.</t>
  </si>
  <si>
    <t>OUTPUT 1.1.1. Adoption of sustainable fishing methods to tackle non-selective fishing gear based on EAF principles directed to target species vulnerable to climate change</t>
  </si>
  <si>
    <t>May 2020</t>
  </si>
  <si>
    <t>September 2022</t>
  </si>
  <si>
    <t>José Zavala Huambachano</t>
  </si>
  <si>
    <t>Dimitri Gutiérrez Aguilar</t>
  </si>
  <si>
    <t>dgutierrez@imarpe.gob.pe</t>
  </si>
  <si>
    <t>coordinador.pamc@acomerpescado.gob.pe</t>
  </si>
  <si>
    <t>2019-2020</t>
  </si>
  <si>
    <t>lsecada@minam.gob.pe</t>
  </si>
  <si>
    <t>Laura Secada Daly</t>
  </si>
  <si>
    <t>Felix Fabian Puente de la Vega Chumbe</t>
  </si>
  <si>
    <t>fpuentedelavega@acomerpescado.gob.pe</t>
  </si>
  <si>
    <t>Climate change adaptation has not been incorporated in the policies, strategies, and plans of the Ministry of Production (PRODUCE) nor local governments.</t>
  </si>
  <si>
    <t>PRODUCE through its General Directorate of Environmental Fisheries and Aquaculture Affairs (DGAAMPA) is establishing measures to implement the sectoral NDCs identified and approved to date.</t>
  </si>
  <si>
    <t>Regulatory</t>
  </si>
  <si>
    <t>Insufficient regulation proposing environmental friendly fishing practices and the sustainable use of ecosystems.</t>
  </si>
  <si>
    <t>There is fishing regulation with recommendations and measures related to the use of friendly fishing gear and sustainable use of resources. However, it is not explicitly regulated and its monitoring is still limited. Therefore, the risk remains.</t>
  </si>
  <si>
    <t>Weak enforcement and lack of compliance with regulation; various gray areas in the interaction between artisanal and industrial fishing.</t>
  </si>
  <si>
    <t>Considering that the factors determining this risk are of a legal, social, economic and cultural nature, there is still no evidence of articulation of efforts in an integral manner, therefore the risk remains.</t>
  </si>
  <si>
    <t>Financial</t>
  </si>
  <si>
    <t>There may be insufficient financial resources for the sustainability of the project activities once the grant financing the project is spent.</t>
  </si>
  <si>
    <t>Considering that the activities related to the adaptation measures planned under component 1, have not yet begun, this risk remains.</t>
  </si>
  <si>
    <t>Political</t>
  </si>
  <si>
    <t>Artisanal fishing has not been included into national development policies; the focus of the sector has been directed to industrial fishing and exports</t>
  </si>
  <si>
    <t>In 2018, PRODUCE promulgated the Legislative Decree No. 1392, which establishes the formalization system of the artisanal fishing activity (SIFORPA). It has also initiated the formulation of a national training program for artisanal fishermen.</t>
  </si>
  <si>
    <t>Operational</t>
  </si>
  <si>
    <t>Few or lack of coordination instances for the key stakeholders involved does not ensure the adequate prioritization of project activities.</t>
  </si>
  <si>
    <t>The regulations are still insufficient, however, the project will contribute with interventions that allow improving the participation of users in decision making.</t>
  </si>
  <si>
    <t>Indicator adjusted</t>
  </si>
  <si>
    <t>Objective/Component 1</t>
  </si>
  <si>
    <t># of persons in PA linked to the artisanal fisheries adopting climate change adaptation measures that improve their livelihoods and the resilience of the ecosystem</t>
  </si>
  <si>
    <t>% of women adopting climate change adaptation measures</t>
  </si>
  <si>
    <t>Outcome 1.1. / Output 1.1.1</t>
  </si>
  <si>
    <t># of vessels in PAs adopting selective fishing gear</t>
  </si>
  <si>
    <t>At least 30 vessels</t>
  </si>
  <si>
    <t>Outcome 1.1. / Output 1.1.2</t>
  </si>
  <si>
    <t xml:space="preserve"># of natural banks re-stocked </t>
  </si>
  <si>
    <t>1 natural bank of Peruvian scallop in Don Martin Island</t>
  </si>
  <si>
    <t># of natural banks co-managed</t>
  </si>
  <si>
    <t>1 natural bank of Peruvian scallop under co-management principles</t>
  </si>
  <si>
    <t>Outcome 1.2. / Output 1.2.1</t>
  </si>
  <si>
    <t># of artisanal fishermen associations and women linked to the artisanal fishing activity, developing sustainable aquaculture reporting profits</t>
  </si>
  <si>
    <t>At least two associations of fishermen and one of women linked to fishing activity develop sustainable aquaculture activities that report profits.</t>
  </si>
  <si>
    <t># of projects with business plans</t>
  </si>
  <si>
    <t xml:space="preserve">3 business plan </t>
  </si>
  <si>
    <t>Outcome 1.2./ Output 1.2.2</t>
  </si>
  <si>
    <t xml:space="preserve">At least 2 fishers associations </t>
  </si>
  <si>
    <t># of fishers associations participating in sustainable tourism ventures reporting complementary income</t>
  </si>
  <si>
    <t># of women association that incorporates ecotourism as a complementary economic activity</t>
  </si>
  <si>
    <t xml:space="preserve">At least 1 women association </t>
  </si>
  <si>
    <t># of women association that incorporates sustainable tourism as a complementary economic activity</t>
  </si>
  <si>
    <t>Outcome 1.2./ Output 1.2.3</t>
  </si>
  <si>
    <t xml:space="preserve">20% of artisanal fishers increase their revenue per ton sold </t>
  </si>
  <si>
    <t>% of fishers reporting increased income per fishing ton sold. 
(from a total of 300 fishers in Máncora).</t>
  </si>
  <si>
    <t xml:space="preserve">At least one trade agreement </t>
  </si>
  <si>
    <t># of trade agreements between SOAFs and middlemen / final consumer (i.e. restaurant, supermarket</t>
  </si>
  <si>
    <t># of trade agreements managed in partnership with a women association</t>
  </si>
  <si>
    <t>Outcome 1.2./ Output 1.2.4</t>
  </si>
  <si>
    <t># of fishing units incorporated in a catches traceability system applying sustainable fishing gear</t>
  </si>
  <si>
    <t>33 fishing units</t>
  </si>
  <si>
    <t>Outcome 1.2./ Output 1.2.5</t>
  </si>
  <si>
    <t># of women's associations linked to artisanal fishing activity, generate biofertilizers from fishing and aquaculture residues</t>
  </si>
  <si>
    <t xml:space="preserve">At least two women's associations </t>
  </si>
  <si>
    <t># of women associations producing biofertilizers</t>
  </si>
  <si>
    <t>Objective /Component 2</t>
  </si>
  <si>
    <t>No. of modern systems for environment surveillance and prediction implemented</t>
  </si>
  <si>
    <t>1 modern system</t>
  </si>
  <si>
    <t>Outcome 2.1 / Output 2.1.1.</t>
  </si>
  <si>
    <t># of marine autonomous gliders in operation</t>
  </si>
  <si>
    <t># of platforms for oceanographic data dissemination in almost real-time implemented</t>
  </si>
  <si>
    <t>1 plataform</t>
  </si>
  <si>
    <t># of high-resolution oceanographic data management systems of the project implemented</t>
  </si>
  <si>
    <t>1 system</t>
  </si>
  <si>
    <t>Outcome 2.1 / Output 2.1.2.</t>
  </si>
  <si>
    <t># of bio-oceanographic baseline evaluations for each AP</t>
  </si>
  <si>
    <t>1 bio-oceanographic baseline evaluation for each AP</t>
  </si>
  <si>
    <t>Quality environmental and red tides monitoring program with local stakeholders</t>
  </si>
  <si>
    <t>1 operational monitoring program of environmental quality (DO, pH, harmful algal blooms) at selected points and on a seasonal basis</t>
  </si>
  <si>
    <t xml:space="preserve">Ecosystem resilience monitoring program designed with other stakeholders and including fishermen as observers </t>
  </si>
  <si>
    <t xml:space="preserve">1 proposal developed for an ecosystem resilience monitoring program </t>
  </si>
  <si>
    <t>Outcome 2.1 / Output 2.1.3.</t>
  </si>
  <si>
    <t>2 scenarios developed (optimistic and pessimistic)</t>
  </si>
  <si>
    <t xml:space="preserve"># of oceanographic scenarios under optimistic and pessimistic IPCC greenhouse gas concentration trajectories (RCP 8.5 and RCP 3-PD) </t>
  </si>
  <si>
    <t xml:space="preserve">2 scenarios developed (optimistic and pessimistic) </t>
  </si>
  <si>
    <t xml:space="preserve"># of catch potential scenarios of key resources under IPCC greenhouse gas concentration trajectories RCP 8.5 and RCP 3-PD </t>
  </si>
  <si>
    <t>Outcome 2.1 / Output 2.1.4.</t>
  </si>
  <si>
    <t># of trained scientists at IMARPE and academia and/or other centres</t>
  </si>
  <si>
    <t>At least 15 trained scientists in IMARPE, and a similar number in academia and/or other centres.</t>
  </si>
  <si>
    <t># of workshops and seminars for decision-makers</t>
  </si>
  <si>
    <t>4 workshops / seminars directed to decision-makers within the framework of the project</t>
  </si>
  <si>
    <t xml:space="preserve"># of undergraduate and graduate thesis developed related to project outcomes (baseline studies, aquaculture impact, ERAs, etc.), </t>
  </si>
  <si>
    <t>Objective / Component 3</t>
  </si>
  <si>
    <t xml:space="preserve">At least 10 fishery associations and 6 public institutions (PRODUCE, IMARPE, MINAM, SERNANP, local governments) </t>
  </si>
  <si>
    <t>% of women with improved capacity</t>
  </si>
  <si>
    <t>80 % of women with improved capacity</t>
  </si>
  <si>
    <t>Outcome 3.1 / Output 3.1.1</t>
  </si>
  <si>
    <t># of tools to support the processes of production, storage,  update,  circulation and  knowledge (re)use</t>
  </si>
  <si>
    <t xml:space="preserve">Formal communication, storage, classification and distribution systems of the information generated </t>
  </si>
  <si>
    <t># of documented lessons by users type</t>
  </si>
  <si>
    <t xml:space="preserve">As part of the learning process there are identified at least 2 replication strategies for scale up (technical and management) by characterized user type (governmental, non-governmental, private, beneficiaries) </t>
  </si>
  <si>
    <t xml:space="preserve"># of replication strategies for scale-up </t>
  </si>
  <si>
    <t># of sectoral public management instruments that include project adaptation measures aligned with  the NDCs</t>
  </si>
  <si>
    <t>01 Sectoral Strategy proposal on fisheries and aquaculture aligned with the NDCs</t>
  </si>
  <si>
    <t>Outcome 3.2 / Output 3.2.1</t>
  </si>
  <si>
    <t xml:space="preserve"># of artisanal fishers and other key agents trained in issues related to Component 1: fishing sustainable methods, self-organization, legal formalization, entrepreneurship, fisheries certification, marketing, </t>
  </si>
  <si>
    <t xml:space="preserve">30% of the target population trained </t>
  </si>
  <si>
    <t># of debate spaces for sharing successful experiences</t>
  </si>
  <si>
    <t xml:space="preserve">3 network-wide debates for beneficiaries at each PA to generate synergies and share learning </t>
  </si>
  <si>
    <t>Outcome 3.2 / Output 3.2.2</t>
  </si>
  <si>
    <t># early warning systems associated to environmental variables</t>
  </si>
  <si>
    <t xml:space="preserve">Two early warning systems developed with a set of reference levels and indicators associated to environmental variables to identify and timely evaluate the emergence of short-term deviations for taking appropriate action </t>
  </si>
  <si>
    <t>Objective / Component 4</t>
  </si>
  <si>
    <t>No. regulations or instruments proposals to  promote resiliency of ecosystems and communities to climate change</t>
  </si>
  <si>
    <t>At least 4 regulations or instruments proposals to promote resiliency of ecosystems and communities to climate change</t>
  </si>
  <si>
    <t>Outcome 4.1 / Output 4.1.1</t>
  </si>
  <si>
    <t># of cross-sector management proposals addressing coastal marine issues related to climate change.</t>
  </si>
  <si>
    <t>One cross-sector draft plan incorporating coastal and marine environments in climate change adaptation strategies and instruments for defining sector policies related to Integrated Management of Coastal Marine Areas</t>
  </si>
  <si>
    <t xml:space="preserve"># of economic ecological zoning proposals in PA. </t>
  </si>
  <si>
    <t xml:space="preserve">1 zoning proposal have been developed in coordination with the MINAM (Territorial Ordination Office) </t>
  </si>
  <si>
    <t>Outcome 4.1 / Output 4.1.2</t>
  </si>
  <si>
    <t># of proposals for the update and/or development of the current fisheries normativity and regulations, with focus on co-management</t>
  </si>
  <si>
    <t>At least one normativity or guideline is incorporated for co-management at the sectorial and regional level</t>
  </si>
  <si>
    <t>Outcome 4.1 / Output 4.1.3</t>
  </si>
  <si>
    <t># of regulations and/or administrative procedures for the implementation of incentives approved</t>
  </si>
  <si>
    <t xml:space="preserve">1 regulation incorporated to promote artisanal fishing products for Direct Human Consumption, applying sustainable fishing methods, in the national and regional laws and regulations </t>
  </si>
  <si>
    <t>% of women of the individuals linked to the artisanal fishing activity adopting adaptation measures to climate change</t>
  </si>
  <si>
    <t>No. stakeholders with improved capacity in order to reduce vulnerability to climate chang</t>
  </si>
  <si>
    <t xml:space="preserve">At least 6 theses incorporating issues related to project </t>
  </si>
  <si>
    <t xml:space="preserve">To implement some of the activities of component 1, it is necessary to previously obtain permits or authorizations from the competent sectors. This is the case of the activities related to the adoption of sustainable fishing gear and the promotion of sustainable aquaculture. 
The terms in which these authorizations would obtain could mean a delay in the start-up of these activities, as well as in the development of other activities that depend on these, such as the one related to commercialization (output 1.2.3).
</t>
  </si>
  <si>
    <t xml:space="preserve">Resistance from specific artisanal fisheries or groups within those areas to the proposed measures
</t>
  </si>
  <si>
    <t>Realizacion de mas talleres y reuniones de coordinacion con las asociaciones de pescadores, asi como se incluyo el apoyo tecnico en la zona.</t>
  </si>
  <si>
    <t>Numero de talleres y reuniones con asociaciones de pescadores.</t>
  </si>
  <si>
    <t xml:space="preserve">En el marco del desarrollo de la implementacion de las medidas de adaptacion, se han realizado talleres tanto de diagnostico (EGC,bioproductos,comercializacion) validacion de propuestas (bioproductos) y coordinaciones para inicio de implementacion en las areas pilotos.
</t>
  </si>
  <si>
    <t>Conflicting interests among stakeholders regarding the rights and access to the use of natural resources.</t>
  </si>
  <si>
    <t xml:space="preserve">implementar condiciones habilitantes para implementacion de acuerdo de co-manejo </t>
  </si>
  <si>
    <t xml:space="preserve">
Numero de asociaciones que firman acuerdo de conservacion con SERNANP
Numero de asociaciones formalizadas.</t>
  </si>
  <si>
    <t>Hasta la fecha, se logró firmar el acuerdo de conservacion entre una asociacion de pescadores y SERNANP, lo que es el primer paso para el establecimiento de los acuerdos de co-manejo en el AP Huacho. Asi tambien se les apoyo en la formalizacion para la firma de este acuerdo de conservacion.</t>
  </si>
  <si>
    <t>Interinstitutional or internal conflicts between the entity that administrates the artisanal fishing dock and the sectorial authority, due to the lack of definition in the responsibilities for the experiential tuna fishing activity</t>
  </si>
  <si>
    <t>Implementar mesas de diaologo y coordinacion para el establecimiento de responsabilidades para la pesca experimental del atun.</t>
  </si>
  <si>
    <t>Tipo de entidades participantes en los talleres</t>
  </si>
  <si>
    <t>Se inicio la consultoria EREAF, la cual contempla talleres y reuniones con intercambio de opiniones entre actores de diferentes entidades, lo cual ayudara a establecer posibles medidas para la pesca experimental del Atun .</t>
  </si>
  <si>
    <t>Children working on adaptation activities proposed in the pilot sites</t>
  </si>
  <si>
    <t>No mitigation measure had to be implemented in the reporting period</t>
  </si>
  <si>
    <t>Number of cases of children working in productive activities</t>
  </si>
  <si>
    <t>Reduction of artisanal fishermen family income due to adoption of new fishing gears</t>
  </si>
  <si>
    <t>a) Family income per month
b) Number of commercialization agreements suscribed with fishermen</t>
  </si>
  <si>
    <t>a) To be determined
b) 0</t>
  </si>
  <si>
    <t>Mortality of marine vertebrates (mainly birds and sea turtles) by incidental capture in fishing gears.</t>
  </si>
  <si>
    <t>a) Number of trained fishermen in rehabilitation and release techniques
b) Number of individuals released alive</t>
  </si>
  <si>
    <t>Change in the benthic species composition due to aquaculture infrastructure installation (bottom pens).</t>
  </si>
  <si>
    <t>Number of environmental monitoring in the area</t>
  </si>
  <si>
    <t>Marine vertebrates’ displacement or habitat abandonment (mammals, birds and turtles) due to vessels’ sound and human presence where sightings are held.</t>
  </si>
  <si>
    <t>Incidental capture of juvenile tuna fishes or use of juvenile anchovies as baits due to tuna fishing pilots with pole and line and hand-line (experiential fishing)</t>
  </si>
  <si>
    <t>Number of live bait production modules in the pilot area</t>
  </si>
  <si>
    <t>Seawater pollution by solid and oily waste generation from aquaculture activities.</t>
  </si>
  <si>
    <t>No mitigation measure had to be implemented in the reporting period.</t>
  </si>
  <si>
    <t>a) Environmental Impact Statement approved
b) Number of waste management reports</t>
  </si>
  <si>
    <t>Seawater pollution by solid and oily waste generation from ecotourism activities (e.g. wildlife sightings and experiential tuna fishing).</t>
  </si>
  <si>
    <t>a) Number of women and men  trained in solid and liquid waste management in tourism activities
b) Number of waste management reports</t>
  </si>
  <si>
    <t>Solid waste and effluents generation during the process of bio-fertilizer production</t>
  </si>
  <si>
    <t>a) Number of women and men  trained in solid and liquid waste management for the production of bioproducts
b) Number of waste management reports</t>
  </si>
  <si>
    <t>Soil pollution due to leakage of effluents during the process of bio-fertilizer production</t>
  </si>
  <si>
    <t>Yes, safeguards measures were included in the terms of reference of consultancies formulated during the reporting period.</t>
  </si>
  <si>
    <t>SECTION 1: QUALITY AT ENTRY</t>
  </si>
  <si>
    <t>Gender-responsive element [2]</t>
  </si>
  <si>
    <t>Level [3]</t>
  </si>
  <si>
    <t>COMPONENT 1: Implementation of interventions in pilot strategic areas to improve resilience of target coastal communities and key coastal marine ecosystems to climate change and variability-induced stress.</t>
  </si>
  <si>
    <t>Objective</t>
  </si>
  <si>
    <t>Poor. It has been proposed to the Secretariat the adjustment to this indicator (see project indicators sheet)</t>
  </si>
  <si>
    <t>COMPONENT 3: Capacity building and knowledge management system for implementing the EBA and the EAF, and for the dissemination of project’s lessons learned, targeting government officials, academia,  local communities and other stakeholders</t>
  </si>
  <si>
    <t xml:space="preserve">Poor. In 2018 a scientific workshop for IMARPE was carried out. From a total of 31 participants, only 6 were women. </t>
  </si>
  <si>
    <t>OUTPUT 1.2.2. Creation of ecotourism enterprises</t>
  </si>
  <si>
    <t>Output</t>
  </si>
  <si>
    <t>Poor. Field activities hasn´t started yet.</t>
  </si>
  <si>
    <t>OUTPUT 1.2.3 Improvement of market power capacities for sustainable artisanal fisheries</t>
  </si>
  <si>
    <t>OUTPUT 1.2.5. Production of biofertilizers from fishery and aquaculture residues</t>
  </si>
  <si>
    <t>Poor. This activity is in its initial phase (formulation of feasibility study).</t>
  </si>
  <si>
    <t xml:space="preserve"> SECTION 2: QUALITY DURING IMPLEMENTATION AND AT EXIT [4]</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</si>
  <si>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</si>
  <si>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</si>
  <si>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 xml:space="preserve">Yes. Gender approach has been included in the terms of reference.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</si>
  <si>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</si>
  <si>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Have the implementation arrangements at the EE(s) been effective during the reporting period? [7]</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</si>
  <si>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</si>
  <si>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</si>
  <si>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A professional specialized on gender and climate change from PRODUCE's General Direction of Environmental, Fishery and Aquaculture Affairs (DGAAMPA), is participating in project implementation, specifically in activities of component 3.  </t>
  </si>
  <si>
    <t>https://drive.google.com/file/d/1jCT4pTD9I1UaQrTf3CjXT2rSf6U_V9j7/view?usp=sharing</t>
  </si>
  <si>
    <t>Estrategía, Análisis, y Optimización de Información proporcionados por el despliegue de un glider Slocum-G2 en relación con el sistema hidrodinámico  frente a la costa norte del perú</t>
  </si>
  <si>
    <t>Asistencia Técnica para la identificación y definición de áreas para el repoblamiento y cultivo de concha de abanico en la zona piloto de Huacho</t>
  </si>
  <si>
    <t>https://drive.google.com/file/d/1o9cpnmxhMI21VDBsoPAujKnD0mlmRYh8/view?usp=sharing</t>
  </si>
  <si>
    <t>Modelado oceanográfico de zonas marinas y costeras</t>
  </si>
  <si>
    <t>https://drive.google.com/file/d/1VlF40cJNnA3cv8JqUPifJBptf2XxudB0/view?usp=sharing</t>
  </si>
  <si>
    <t>Elaboración de un estudio de factibilidad de la actividad de conversión de residuos pesqueros y acuícolas en bio productos en las zonas piloto de las ciudades de Huacho y Mancora.</t>
  </si>
  <si>
    <t>https://drive.google.com/file/d/1vsAnFPGywXtflKg5RqYzae4jsb5NOdk2/view?usp=sharing</t>
  </si>
  <si>
    <t>Consultoría para Asistencia técnica para la identificación y definición de áreas para el cultivo de ostra en la zona piloto de Máncora</t>
  </si>
  <si>
    <t>https://drive.google.com/file/d/1VQqvDHu9opfZFPyW-69p9cBEw7Rn6oq-/view?usp=sharing</t>
  </si>
  <si>
    <t xml:space="preserve">Asistencia de investigación para el análisis de la vulnerabilidad socioecológica de comunidades pesqueras artesanales de la zona piloto de Máncora frente al cambio climático </t>
  </si>
  <si>
    <t>https://drive.google.com/file/d/1qZ5IsDLlOXjaOFxTxfEhKLGlEIjRJd3Z/view?usp=sharing</t>
  </si>
  <si>
    <t>https://drive.google.com/file/d/1IjPRcS8I93IGe5i8speAeeRLDGXAZ5kF/view?usp=sharing</t>
  </si>
  <si>
    <t>Asistencia para el levantamiento de información de los cruceros y prospecciones para incorporación a la data del centro de datos oceanográficos (parcial)</t>
  </si>
  <si>
    <t>https://drive.google.com/file/d/1QDDcwNCp1nT2se2ygxR9-fwgAX3e9okA/view?usp=sharing</t>
  </si>
  <si>
    <t>Modelado atmosférico de zonas marinas y costeras de las áreas piloto de Huacho y Máncora (parcial)</t>
  </si>
  <si>
    <t>https://drive.google.com/file/d/1xwwZ6-TZtcS7j73kjUjsIvDqsgMxG9KB/view?usp=sharing</t>
  </si>
  <si>
    <t>https://drive.google.com/file/d/1u1wyBiQah9GO2IJsqWZ5rS3qDIbsvoJH/view?usp=sharing</t>
  </si>
  <si>
    <t>Estudios del ambiente en zonas marinas y costeras con datos provenientes de despliegues de vehículos autónomos submarinos (parcial).</t>
  </si>
  <si>
    <t>Evaluación de vulnerabilidad climática (EVC) de los impactos del cambio climático sobre especies clave del ecosistema tropical peruano (parcial).</t>
  </si>
  <si>
    <t>https://drive.google.com/file/d/11fzewNSVWIB05KqusuICquFGmrQVv_Vw/view?usp=sharing</t>
  </si>
  <si>
    <t>https://drive.google.com/file/d/1ZXM9SMs-WZgF1PXqKgtw4kzqZTXrKkJ0/view?usp=sharing</t>
  </si>
  <si>
    <t>Evaluación de la Vulnerabilidad Climática (EVC) de especies del ecosistema tropical peruano (parcial).</t>
  </si>
  <si>
    <t>Modelado estadístico de especies en zonas marinas y costeras de las áreas piloto de Huacho y Máncora (parcial).</t>
  </si>
  <si>
    <t>Asitencia tecnica y acompañamiento para acciones de desarrollo productivo, empresarial y comercial, dirigido a pescadores artesanales en el area piloto de Huacho</t>
  </si>
  <si>
    <t>https://drive.google.com/file/d/1jw9YucPmF9JMis8mi2ZjXFbrTDagIgeR/view?usp=sharing</t>
  </si>
  <si>
    <t>Asistencia para estudio de impacto del cambio climatico sobre comunidades bentonicas</t>
  </si>
  <si>
    <t>https://drive.google.com/file/d/1d4_PhOCb7OVnmMvQ32Dq0E6EerEMvVb-/view?usp=sharing</t>
  </si>
  <si>
    <t>Servicio especializado para el diseño de la estrategia de gestión del conocimiento del proyecto</t>
  </si>
  <si>
    <t>https://drive.google.com/file/d/1w326Snf2oVLd7e4S1rDeo94VIW1o_zlf/view?usp=sharing</t>
  </si>
  <si>
    <t>Servicio de evaluacion de riesgo ecologico asociado a pesquerias artesanales seleccionadas</t>
  </si>
  <si>
    <t>https://drive.google.com/file/d/1Nzaxtq7XCBtk-HoZoYu8keSFSYa4eZuv/view?usp=sharing</t>
  </si>
  <si>
    <t>https://drive.google.com/file/d/1LKJ7SuMgGtwLSFiqFDvrfVtkmeAn3AfJ/view?usp=sharing</t>
  </si>
  <si>
    <t>Asistencia tecnica para implementacion de las salvaguardas sociales y el enfoque de genero en el proyecto (parcial).</t>
  </si>
  <si>
    <t>https://drive.google.com/drive/folders/1DwAL_vaW8YMOAb_DEcQg9aLX7Yx9I0Er?usp=sharing</t>
  </si>
  <si>
    <t>Fotografias del proyecto</t>
  </si>
  <si>
    <t>Products</t>
  </si>
  <si>
    <t xml:space="preserve"> Hyperlinks</t>
  </si>
  <si>
    <t>Profonanpe</t>
  </si>
  <si>
    <t>A conservation agreement has been signed between SERNANP and an association of fishermen in Huacho, which contemplates the sustainable use and management of the resource on Don Martin Island, with the support of the project.</t>
  </si>
  <si>
    <t>Financial information:  cumulative from project start to [April 30th, 2019]</t>
  </si>
  <si>
    <t>Financial information:  cumulative from project start to [April 30th, 2020]</t>
  </si>
  <si>
    <t>Estimated cumulative total disbursement as of [1/05/2016]</t>
  </si>
  <si>
    <t>Project Output</t>
  </si>
  <si>
    <t>Activity programmed in the Annual Operation Plan (AOP) 2018/2019</t>
  </si>
  <si>
    <t>Activity programmed in the Annual Operation Plan (AOP) 2019/2020</t>
  </si>
  <si>
    <t xml:space="preserve">1.1.1.1. Implementation of a conversion pilot from fishing gillnets to long-lines for tuna yellowfin in the Mancora pilot area  </t>
  </si>
  <si>
    <t>1.1.1.2. Following-up of anchovy fishing gears adoption in the Huacho pilot area</t>
  </si>
  <si>
    <t xml:space="preserve">
1.1.1.3. Research of the adoption of anchovy fishing gears adoption in the Huacho pilot area</t>
  </si>
  <si>
    <t>1.1.1.3. Research of the adoption of anchovy fishing gears adoption in the Huacho pilot area</t>
  </si>
  <si>
    <t>OUTPUT 1.1.2. Restoration
and co-management of natural
banks</t>
  </si>
  <si>
    <t xml:space="preserve">1.1.2.1 Restoration of Peruvian scallops natural banks in the Huacho pilot area </t>
  </si>
  <si>
    <t xml:space="preserve">1.1.2.1. Restoration of Peruvian scallops natural banks in the Huacho pilot area </t>
  </si>
  <si>
    <t>OUTPUT 1.2.1 Planning and
development of sustainable
aquaculture through smallscale
concessions</t>
  </si>
  <si>
    <t>1.2.1.1. Farming of Peruvian scallops in Huacho and oysters in Mancora</t>
  </si>
  <si>
    <t xml:space="preserve"> 1.1.2.2.Co-management of Peruvian scallops natural banks in the Huacho pilot area </t>
  </si>
  <si>
    <t>OUTPUT 1.2.5. Production of
bio-fertilizers from fishery and
aquaculture residues</t>
  </si>
  <si>
    <t>1.2.5.1 Feasibility study of bioproducts</t>
  </si>
  <si>
    <t xml:space="preserve"> 1.1.2.3. Fishery Ecological Risk Assessment, focusing on artisanal fisheries in Mancora and Huacho</t>
  </si>
  <si>
    <t>OUTPUT 2.1.1. Development
of a climatic and an
oceanographic surveillance
system.</t>
  </si>
  <si>
    <t xml:space="preserve">2.1.1.1. Gliders acquisition </t>
  </si>
  <si>
    <t>OUTPUT 1.2.1. Planning and
development of sustainable
aquaculture through smallscale
concessions</t>
  </si>
  <si>
    <t>OUTPUT 2.1.2. Establishment
of marine environment
surveillance programs in pilot areas in coordination with local
stakeholders</t>
  </si>
  <si>
    <t>2.1.2.1. Mancora pilot area monitoring (bentos research)</t>
  </si>
  <si>
    <t xml:space="preserve"> 1.2.1.2. Farming of  oyster in Mancora</t>
  </si>
  <si>
    <t>2.1.2.2. Huacho pilot area monitoring (line-base study)</t>
  </si>
  <si>
    <t xml:space="preserve"> 1.2.1.4.Aquaponic farming in the Huacho pilot area</t>
  </si>
  <si>
    <t xml:space="preserve">2.1.2.3. Mancora pilot area monitoring (line-base study) </t>
  </si>
  <si>
    <t>OUTPUT 1.2.2. Creation of ecotourism companies</t>
  </si>
  <si>
    <t xml:space="preserve"> 1.2.2.2.Formulation of the local tourism development plan for Mancora and Huacho</t>
  </si>
  <si>
    <t>2.1.2.4. Mancora and Huacho pilot areas monitoring (equipment)</t>
  </si>
  <si>
    <t>OUTPUT 1.2.3. Improving marketing capacities for sustainable artisanal fisheries</t>
  </si>
  <si>
    <t xml:space="preserve"> 1.2.3.1. Capacity building in production fishery derivatives for direct human consumption</t>
  </si>
  <si>
    <t>OUTPUT 2.1.3. Development
of a modeling and prediction
system at local scales.</t>
  </si>
  <si>
    <t>2.1.3.1.Research visits and Climate Change Modeling</t>
  </si>
  <si>
    <t>OUTPUT 3.1.1. Development
and implementation of a
Knowledge Management
Strategy (KMS)</t>
  </si>
  <si>
    <t>3.1.1.1. Design and implementation of a knowledge management strategy and lessons learned</t>
  </si>
  <si>
    <t>1.2.5.1. Estudio para la evaluación de los insumos para bioproductos</t>
  </si>
  <si>
    <t xml:space="preserve">OUTPUT 3.2.1. Training and sensitizing of beneficiaries on key topics such as formalization, entrepreneurship, normative and fishing gear </t>
  </si>
  <si>
    <t xml:space="preserve">3.2.1.1. Training workshops for fishermen </t>
  </si>
  <si>
    <t xml:space="preserve"> 1.2.5.2. Implementation of an artisanal pilot plant, inception of activities and quality assessment of the final products in the pilot areas</t>
  </si>
  <si>
    <t xml:space="preserve">OUTPUT 3.2.2. Design  and implementation of early warning systems  through a participatory process at local and regional scales  </t>
  </si>
  <si>
    <t>3.2.2.1. Design of Early Warning Systems for Mancora and Huacho</t>
  </si>
  <si>
    <t xml:space="preserve"> 2.1.1.1. Gliders acquisition </t>
  </si>
  <si>
    <t>OUTPUT 4.1.1. Support of the cross-sector working group for the promotion of common actions addressing coastal ecosystems’ resilience to climate change impacts.</t>
  </si>
  <si>
    <t>4.1.1.1.Intersectoral plan formulation</t>
  </si>
  <si>
    <t xml:space="preserve"> 2.1.1.2. Gliders training and deployment in the pilot areas </t>
  </si>
  <si>
    <t>OUTPUT 4.1.2. Development of regulations and proposals for co-management in coastal marine areas</t>
  </si>
  <si>
    <t>4.1.2.1. Socioeconomic and legal analysis oriented to regulations and legal proposals on climate change adaptation</t>
  </si>
  <si>
    <t xml:space="preserve"> 2.1.1.3.  System and oceanographic data quality control implemented and automated according to IODE standards</t>
  </si>
  <si>
    <t>OUTPUT 4.1.3. Development
of regulation to implement
incentives for the participation
of artisanal fishermen, adopting
sustainable practices, in the
National Direct Human
Consumption Program.</t>
  </si>
  <si>
    <t>4.1.3.1.Formulation of a technical document to support the promotion of hydrobiological resources for direct human consumption.</t>
  </si>
  <si>
    <t>Project Execution Cost (PEC)</t>
  </si>
  <si>
    <t>Project Coordinator</t>
  </si>
  <si>
    <t xml:space="preserve">Local Coordinator </t>
  </si>
  <si>
    <t xml:space="preserve">Administrative assistant </t>
  </si>
  <si>
    <t xml:space="preserve">Procurement specialist </t>
  </si>
  <si>
    <t xml:space="preserve"> 2.1.2.5. Installation and recovery of sensors for monitoring pilot areas</t>
  </si>
  <si>
    <t>Design of the monitoring and evaluation system</t>
  </si>
  <si>
    <t xml:space="preserve"> 2.1.2.6. Design and initial experiences of participatory environmental monitoring in the pilot areas</t>
  </si>
  <si>
    <t xml:space="preserve"> Inception workshop</t>
  </si>
  <si>
    <t>TOTAL PROJECT COST (TPC)</t>
  </si>
  <si>
    <t>OUTPUT 2.1.4. Capacity building in the monitoring and development of new science-based tools
such as Ecological Risk Assessments (ERA) for climate change targeting IMARPE, decision makers and academia</t>
  </si>
  <si>
    <t xml:space="preserve"> 2.1.4.1. Research and training on new science-based  tools such as Ecological Risk Assessment (ERA) for climate change</t>
  </si>
  <si>
    <t>PROJECT EXECUTION COST (PEC)</t>
  </si>
  <si>
    <t xml:space="preserve"> 2.1.4.2. Vulnerability and ecological risk assessment (ERA) workshops associated with climate change in pilot areas</t>
  </si>
  <si>
    <t>TOTAL (TPC + PEC)</t>
  </si>
  <si>
    <t xml:space="preserve"> 2.1.4.3.Research in oceanographic modeling, vulnerability, ecological risk and, benthos </t>
  </si>
  <si>
    <t xml:space="preserve"> 3.1.1.2. Formulation of a sectoral strategy proposal for fishing and aquaculture issues face to climate change aligned with the Nationally Determined Contributions (NDC)</t>
  </si>
  <si>
    <t>OUTPUT 1.1.1. Adoption of
sustainable fishing methods to
tackle non-selective fishing
gear based on EAF principles
directed to target species
vulnerable to climate change</t>
  </si>
  <si>
    <t xml:space="preserve"> 1.1.1.1. Implementation of a conversion pilot from fishing gillnets to pole and line and/or long-lines for tuna yellowfin in the Mancora pilot area</t>
  </si>
  <si>
    <t>December 2020</t>
  </si>
  <si>
    <t xml:space="preserve"> 1.1.1.2. Following-up of anchovy fishing gears adoption in the Huacho pilot area</t>
  </si>
  <si>
    <t>January 2020</t>
  </si>
  <si>
    <t xml:space="preserve"> 4.1.1.2. Working Group conformed by PRODUCE and MINAM to develop marine spatial planning and Environmental Territorial Planning pilot, in Huacho</t>
  </si>
  <si>
    <t xml:space="preserve"> 1.1.1.3. Adoption of selective gillnets fishing gears to target coastal resources in the Huacho pilot area</t>
  </si>
  <si>
    <t>March 2020</t>
  </si>
  <si>
    <t xml:space="preserve"> 1.1.2.1. Re-stock of Peruvian scallops natural banks in the Huacho pilot area </t>
  </si>
  <si>
    <t>February 2020</t>
  </si>
  <si>
    <t xml:space="preserve"> 1.2.1.1. Farming of Peruvian scallops in Huacho</t>
  </si>
  <si>
    <t>OUTPUT 1.2.2. Creation of
ecotourism enterprises</t>
  </si>
  <si>
    <t>October 2019</t>
  </si>
  <si>
    <t>Monitoreo de salvaguardas sociales y ambientales</t>
  </si>
  <si>
    <t>OUTPUT 1.2.3 Improvement of market power capacities for
sustainable artisanal fisheries</t>
  </si>
  <si>
    <t>December 2019</t>
  </si>
  <si>
    <t>April 2020</t>
  </si>
  <si>
    <t xml:space="preserve"> 2.1.2.2.Base-line in the Huacho pilot area</t>
  </si>
  <si>
    <t>Activity programmed in the Annual Operation Plan (AOP) 2020</t>
  </si>
  <si>
    <t>October 2020</t>
  </si>
  <si>
    <t xml:space="preserve"> 2.1.3.1. Research visits and climate change modeling</t>
  </si>
  <si>
    <t>November 2020</t>
  </si>
  <si>
    <t>OUTPUT 2.1.4. Building
capacity on monitoring and
development of new science based tools such as Ecological
Risk Assessments (ERA) for
climate change directed to
IMARPE, decision makers and
academia.</t>
  </si>
  <si>
    <t xml:space="preserve"> 3.1.1.1. Design and implementation of a knowledge management strategy and lessons learned</t>
  </si>
  <si>
    <t>July 2020</t>
  </si>
  <si>
    <t>OUTPUT 3.2.2. Design and
implementation of early
warning systems through a
participatory process at local
and regional scales</t>
  </si>
  <si>
    <t xml:space="preserve"> 3.2.2.1. Design of Early Warning Systems for Mancora and Huacho</t>
  </si>
  <si>
    <t>OUTPUT 4.1.1. Support of the
cross-sector working group for
the promotion of common
actions addressing coastal
ecosystems’ resilience to
climate change impacts.</t>
  </si>
  <si>
    <t xml:space="preserve"> 4.1.1.1.Intersectoral plan formulation</t>
  </si>
  <si>
    <t>Tarea 4.1.3.1. Formulation of a guide to carry out an assessment on the adoption of sustainable practices related to artisanal fishery products for Direct Human Consumption.</t>
  </si>
  <si>
    <t xml:space="preserve">1.2.2.3. Implementación de circuito gastronómico en Máncora y Huacho </t>
  </si>
  <si>
    <t>1.2.2.4. Desarrollo de productos artesanales con insumos marinos</t>
  </si>
  <si>
    <t>1.2.2.5. Desarrollo de pesca vivencial</t>
  </si>
  <si>
    <t>Safeguards and gender monitoring</t>
  </si>
  <si>
    <t>OUTPUT 1.2.4 Inicio de procesos de certificación para pesquerías</t>
  </si>
  <si>
    <t>1.2.4.1. Implementación de un sistema de trazabilidad para pescadores artesanales de las áreas piloto de proyecto</t>
  </si>
  <si>
    <t>September 2020</t>
  </si>
  <si>
    <t>TOTAL PROJECT  COST (TPC)</t>
  </si>
  <si>
    <t>TOTAL (TPC+PEC)</t>
  </si>
  <si>
    <t>June 2020</t>
  </si>
  <si>
    <t>The project doesn't have co-financing</t>
  </si>
  <si>
    <t>2.1.2.3. Linea base en la zona de Mancora</t>
  </si>
  <si>
    <t>2.1.2.4. Monitoreo de la zona de Huacho y Mancora</t>
  </si>
  <si>
    <t>August 2020</t>
  </si>
  <si>
    <t>3.1.1.3. Implementación y Seguimiento de la EGC</t>
  </si>
  <si>
    <t>3.1.1.4. Implementación y seguimiento de la Estrategia Sectorial en áreas piloto</t>
  </si>
  <si>
    <t>3.1.1.5. Desarrollo de medios de difusión / comunicación</t>
  </si>
  <si>
    <t>3.2.1.1. Capacitación a pescadores artesanales</t>
  </si>
  <si>
    <t>3.2.1.2. Capacitación a instituciones</t>
  </si>
  <si>
    <t>3.2.1.3. Desarrollo de los espacios de debate para el intercambio de experiencias existosas</t>
  </si>
  <si>
    <t>3.2.1.4. Taller para identificar el rol de la mujer en las actividades pesqueras acuícolas</t>
  </si>
  <si>
    <t>January</t>
  </si>
  <si>
    <t>February</t>
  </si>
  <si>
    <t>March</t>
  </si>
  <si>
    <t>April</t>
  </si>
  <si>
    <t>May</t>
  </si>
  <si>
    <t>June</t>
  </si>
  <si>
    <t>July</t>
  </si>
  <si>
    <t>August</t>
  </si>
  <si>
    <t>September</t>
  </si>
  <si>
    <t>October</t>
  </si>
  <si>
    <t>November</t>
  </si>
  <si>
    <t>December</t>
  </si>
  <si>
    <t>3 Glider</t>
  </si>
  <si>
    <t>The initial work of the field articulators was aimed at supporting the formalization of the fishermen in the pilot areas. In the Huacho area there are 128 files for the formalization of fishing permits, while in Mancora the formalization is still pending with 7 fishermen's organizations in the four localities of intervention.</t>
  </si>
  <si>
    <t>The project will support the development of the bases that allow the emission of norms and / or regulations aimed at improving the participation of the actors stakeholders (Component 4)</t>
  </si>
  <si>
    <t>The COVID 19 pandemic and its impacts on coastal communities in the pilot areas of the project represent a risk for the fulfillment of project activities and objectives.</t>
  </si>
  <si>
    <t>Although the quarantine has ended and economic activities, especially artisanal fishing, are gradually reactivating, the impacts on the economic health and income of the direct beneficiaries of the project are significant and it is expected that they will continue for a longer time.</t>
  </si>
  <si>
    <t>In this context, the reprogramming of the AOP 2020 has been chosen in order to realize a reduction of the planned ammounts for travel and workshops. In addition,the following is proposed: 
1.- Accelerate all activities that were paralyzed or delayed as a result of the pandemic.
2.- Accelerate the calls and contracts of the thematic packages in a way that allows improving the technical execution of the project.
3.- Develop the activities within the norms for pandemic control at the national level, following established protocols and the use of adequate equipment by both project staff and beneficiaries.
4.- Evaluate the possibility of a temporary extension for the implementation of project activities.</t>
  </si>
  <si>
    <t>As part of the processes for obtaining permits from aquaculture concessions, it is necessary for the associations to have all the documentation related to fishing permits and the renewal of boards of directors, many of the associations do not have this documentation.</t>
  </si>
  <si>
    <t>They are being supported in the individual training of fishermen, as well as the renewal of boards of directors, to be able to require permits for aquaculture concessions. 
They will also be supported in the constitution of MYPES so that they can establish more beneficial marketing agreements.</t>
  </si>
  <si>
    <t>Risk Measures: Were there any risk mitigation measures employed during the current reporting period? If so, were risks reduced? If not, why were these risks not reduced?</t>
  </si>
  <si>
    <t>In relation to the risk that the social and economic impacts of the pandemic represents, the implementation of the project should be seen as a clear opportunity to contribute to the recovery of these coastal communities, and establish the necessary adjustments in the project in order to make it easier to overcome the current crisis with increasing resilience and the possibility of any other in the future.</t>
  </si>
  <si>
    <t>Yes, regarding current events(Pandemic), these are being included in the new social and environmental risk mitigation meassures.</t>
  </si>
  <si>
    <t>Yes, a new update of the social and environmental risks was made through a consultancy, to which the possible social and environmental risks related to the pandemic are being added.</t>
  </si>
  <si>
    <t>The principle of public health was activated, due to the pandemic since it has significantly affected the fishing communities of the PA, for which the project is providing support with personal protection equipment for the associations in order to reduce the spread of the virus .</t>
  </si>
  <si>
    <t>Social and environmental safeguards consultancies began to be implemented, which will update the risks initially identified and validate the mitigation measures proposed with the target audience.</t>
  </si>
  <si>
    <t>Yes, the support of the social safeguards specialist helped to have a more fluid coordination with the associations, as well as the presence of the field support.</t>
  </si>
  <si>
    <t>A letter was received from the Chancay fishermen's association, requesting to participate in the project activities.</t>
  </si>
  <si>
    <t>A letter is received from the Huacho fishermen's association requesting support in the disinfection of their boats.</t>
  </si>
  <si>
    <t>A letter is received from the fishermen's association to request support to cover the counterpart to obtain a competitive fund</t>
  </si>
  <si>
    <t>The fishermen's association of Chancay was considered part of the target audience</t>
  </si>
  <si>
    <t>They cannot be offered the counterpart for not being considered in the AOP.</t>
  </si>
  <si>
    <t>In December 2019, in order to improve the technical and budget monitoring and monitoring of the project, a 2020 calendar AOP was approved, canceling the 2019-2020 AOP approved in June 2019.
The grouping of activities has been proposed as the appropriate strategy to improve the execution of the project and the fulfillment of its objectives, however the flow of procedure is constituting a bottleneck for its execution and implementation.</t>
  </si>
  <si>
    <t>Were there any delays in implementation? If so, include any causes of delays. What measures have been taken to reduce delays?</t>
  </si>
  <si>
    <t>The delays in the flow of procedures are maintained, this constitutes an important limitation.
The effects of the pandemic on the development of the planned activities are causing delays that are expected to affect the project significantly.</t>
  </si>
  <si>
    <t>The regrouping of activities for the competition and award is an important change, in addition to the fact that a consultancy aimed at strengthening Governance in order to complement the activities established in component 4 is being included here.</t>
  </si>
  <si>
    <t>Have the environmental and social safeguard measures that were taken been effective in avoiding unwanted negative impacts?</t>
  </si>
  <si>
    <t>Although the implementation of environmental and social safeguards is still limited due to the fact that adaptation measures for Component 1 have not started, in the context of the pandemic, project beneficiaries have been treated with personal protective equipment and materials from cleaning. They have coordinated with them to avoid environmental contamination as a consequence of the use of disposable equipment.</t>
  </si>
  <si>
    <t>The work carried out by the women field articulators is essential for the development of activities in the pilot areas, this raised to collect updated information from the areas, coordinate the activities of other consultations and maintain a presence of the project in the area and with the beneficiaries.</t>
  </si>
  <si>
    <t>What have been the lessons learned, both positive and negative, in accessing and implementing climate finance readiness support that would be relevant to the preparation, design and implementation of future concrete adaptation projects/programmes?</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</si>
  <si>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</si>
  <si>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The acquisition of high-tech equipment allows IMARPE to be at the forefront of oceanographic research at a national and international level.</t>
  </si>
  <si>
    <t>The grouping of activities includes in each service the design of the sustainability mechanisms of the intervention.
The equipment purchased is being awarded in session in use to the user areas of the project.</t>
  </si>
  <si>
    <t>The hiring of field articulators is in process to guarantee these coordination.</t>
  </si>
  <si>
    <t>Knowledge Management</t>
  </si>
  <si>
    <t>We have the design of the Knowledge Management Strategy for which workshops were held in the pilot areas.
Workshops and meetings have also been held with professionals and fishermen to identify the vulnerability of species in the Mancora pilot area.</t>
  </si>
  <si>
    <t>The systematization of the information of the baseline is already in its final phase and the design of participatory monitoring is planned, however, communication channels and dissemination of this information have not been implemented yet.</t>
  </si>
  <si>
    <t>In the context of COVID, the use of virtual platforms for coordination with project beneficiaries is being innovated, as well as the replacement of face-to-face workshops and meetings.</t>
  </si>
  <si>
    <t>A consultancy has been convened to formulate a proposal for the sectoral and sub-national articulation plan of the adaptation measures of the project, aligned with the nationally determined contributions (NDC) in the planning documents, budget and budgetary programs of the Fishing Sub-sector and aquaculture. Coordination with projects that have similar objectives, have been developed and coincidences have been identified. It would allow the intervention to be given sustainability.</t>
  </si>
  <si>
    <t>In the third component of the project a knowdlege management system has been designed in order to systematize all kind of knowledge generated in the areas of intervention. It is urgent to move forward to the next implementation stage, specially because of the context of the COVID-19. The design of the grouped activities has considered a Governance package, which includes activities from the component 1, 3 and 4 , which will contribute to mitigate this risk.</t>
  </si>
  <si>
    <t xml:space="preserve">Coordinations were made with other similar projects in the scope of intervention, in order to identify sustainability mechanisms for the activities. A consultancy for the identification of competitive funds for one of the activities related to fishing gear in Component 1 is under development.
Likewise, there is the hiring of field coordinators in each pilot area, whose main function is to coordinate actions with the beneficiaries, local actors and consultants, in order to improve the technical execution of the project.
</t>
  </si>
  <si>
    <t>Progress since inception</t>
  </si>
  <si>
    <t>Support was provided for the desinfection of their boats</t>
  </si>
  <si>
    <t xml:space="preserve">The grievance mechanism specific for the project is being designed and will be disseminated among project beneficiaries during the third reporting period.   </t>
  </si>
  <si>
    <t>NOTE</t>
  </si>
  <si>
    <t>Work meetings have been held to review the products of the Social and Environmental Safeguards consultancies, sending contributions and suggestions.</t>
  </si>
  <si>
    <t>Social safeguards services and recently the environmental safeguards service are being implemented, however the main limitation is the COVID19 restrictions in the pilot areas. Progress has been made in the planning work and there has been the collaboration of the user areas.</t>
  </si>
  <si>
    <t>Adaptation measures have not been implemented yet in the areas.</t>
  </si>
  <si>
    <t>Social safeguards services and recently the environmental safeguards service are being implemented, however the main limitation is the COVID19 restrictions in the pilot areas. Progress has been made in the planning work and there has been the collaboration of the user areas or EE.</t>
  </si>
  <si>
    <t>In December 2019, the Annual Operating Budget 2020 was approved (January - December).</t>
  </si>
  <si>
    <t>Component 3</t>
  </si>
  <si>
    <t>Component 4</t>
  </si>
  <si>
    <t>Outcome 2.1</t>
  </si>
  <si>
    <t>MS</t>
  </si>
  <si>
    <t>Outcome 3.2</t>
  </si>
  <si>
    <t>Outcome 1.1</t>
  </si>
  <si>
    <t>Outcome 1.2</t>
  </si>
  <si>
    <t>Outcome 6</t>
  </si>
  <si>
    <t>Outcome 7</t>
  </si>
  <si>
    <t>HU</t>
  </si>
  <si>
    <t>It has to be considered that the project had a slow start since the design to the inception date (May2018), in addition to that, the first project coordinator resigned from his position (November 2018) and it caused a delay in project activities.The new project coordinator was hired (February 2019) and he had the initial task to complete the Project Implementation Plan (PIP), which was completed jointly with PRODUCE and IMARPE proffesionals.In relation to this,it was developed the clustering or regrouping of activities of the projects, by topics and its terms of reference. It is an strategy that seeks to improve the execution of activities for the project remaining time, because it is expected to improve the procurement of the main  equipment and services. Also, for the 2020, it was approved an Annual Operational Plan with January-December period, in order to improve the project tracking.Regarding Environmental and social safeguard, 2 consultancies began to be implemented, so the risks and mitigation measures initially identified will be updated for the next period, also the grievance mechanism is in development. In the scope of component 2, IMARPE requested the acquisition of the gliders and this process took place in the reporting period. This high-tech equipment will upgrade the research capacities of IMARPE.</t>
  </si>
  <si>
    <t>ocorilloclla@profonanpe.org.pe</t>
  </si>
  <si>
    <t>Omar Corilloclla Terbullino</t>
  </si>
  <si>
    <t>Pamela Reyes Neyra y Omar Corilloclla</t>
  </si>
  <si>
    <t>preyes@profonanpe.org.pe  /  ocorilloclla@profonanpe.org.pe</t>
  </si>
  <si>
    <t>Project component 1</t>
  </si>
  <si>
    <t>Project component 2</t>
  </si>
  <si>
    <t>Project component 3</t>
  </si>
  <si>
    <t>Project component 4</t>
  </si>
  <si>
    <t>Profonanpe provided support for updating indicators and goals of the results framework of the project, which was submitted to the Adaptation Fund for approval. In order to improve the project execution and to ease procurement processes, Profonanpe also provided support in the development of seven clustering of activities or thematic packages for the main project services.</t>
  </si>
  <si>
    <t>HU: No action was taken in the reporting period</t>
  </si>
  <si>
    <t>S: The progress reflected in its indicators is the expected, considering the project is almost in the mid-term</t>
  </si>
  <si>
    <t>MS: The progress reflected in its indicators is not the expected, but Profonanpe provided support to establish thematic packages in order to improve the execution</t>
  </si>
  <si>
    <t>MS: The progress reflected in its indicators is not the expected, but Profonanpe provided support to establish thematic packages in order to improve the excecution.</t>
  </si>
  <si>
    <t>HU: No action was taken in the reporting period, it only was the support to stablish the thematic package for the improvement of the governance</t>
  </si>
  <si>
    <t>MU: The progress showed in its indicators is below the one expected for the period. The progress considered is related to the knowledge management system that is being designed.</t>
  </si>
  <si>
    <t>MU: The progress showed in its indicators is below the one expected for the period.</t>
  </si>
  <si>
    <t>MU:The progress showed in its indicators is below the one expected for the period.</t>
  </si>
  <si>
    <t xml:space="preserve">U: There is not progress showed in its indicators </t>
  </si>
  <si>
    <t>MS: The progress reflected in its indicators is the expected (45%), considering the project is almost in the mid-term, but with still with modest overall relevance.</t>
  </si>
  <si>
    <t>S: The progress reflected in its indicators is the expected (45%), also considering the project is almost in the mid-term and that the project is having significant contribution to strengten institutional capacities related to AF outcome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</si>
</sst>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77">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rgb="FF000000"/>
      <name val="Calibri"/>
      <family val="2"/>
    </font>
    <font>
      <b/>
      <sz val="20"/>
      <name val="Times New Roman"/>
      <family val="1"/>
    </font>
    <font>
      <i/>
      <sz val="20"/>
      <color theme="1"/>
      <name val="Times New Roman"/>
      <family val="1"/>
    </font>
    <font>
      <i/>
      <sz val="20"/>
      <name val="Times New Roman"/>
      <family val="1"/>
    </font>
    <font>
      <i/>
      <sz val="20"/>
      <color indexed="8"/>
      <name val="Times New Roman"/>
      <family val="1"/>
    </font>
    <font>
      <sz val="14"/>
      <name val="Times New Roman"/>
      <family val="1"/>
    </font>
    <font>
      <sz val="21"/>
      <color rgb="FF222222"/>
      <name val="Inherit"/>
    </font>
    <font>
      <b/>
      <sz val="14"/>
      <name val="Times New Roman"/>
      <family val="1"/>
    </font>
    <font>
      <b/>
      <sz val="20"/>
      <name val="Calibri"/>
      <family val="2"/>
      <scheme val="minor"/>
    </font>
    <font>
      <sz val="16"/>
      <name val="Calibri"/>
      <family val="2"/>
      <scheme val="minor"/>
    </font>
    <font>
      <b/>
      <sz val="9"/>
      <color indexed="81"/>
      <name val="Tahoma"/>
      <family val="2"/>
    </font>
    <font>
      <sz val="9"/>
      <color indexed="81"/>
      <name val="Tahoma"/>
      <family val="2"/>
    </font>
    <font>
      <sz val="10"/>
      <color theme="1"/>
      <name val="Times New Roman"/>
      <family val="1"/>
    </font>
    <font>
      <sz val="10"/>
      <color theme="1"/>
      <name val="Calibri"/>
      <family val="2"/>
      <scheme val="minor"/>
    </font>
    <font>
      <sz val="11"/>
      <color theme="0"/>
      <name val="Times New Roman"/>
      <family val="1"/>
    </font>
    <font>
      <sz val="11"/>
      <color rgb="FF000000"/>
      <name val="Calibri"/>
      <family val="2"/>
      <scheme val="minor"/>
    </font>
    <font>
      <sz val="11"/>
      <color indexed="81"/>
      <name val="Tahoma"/>
      <family val="2"/>
    </font>
    <font>
      <b/>
      <sz val="11"/>
      <color indexed="81"/>
      <name val="Tahoma"/>
      <family val="2"/>
    </font>
  </fonts>
  <fills count="2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FF"/>
        <bgColor rgb="FFFFFFFF"/>
      </patternFill>
    </fill>
    <fill>
      <patternFill patternType="solid">
        <fgColor rgb="FFFFFF00"/>
        <bgColor indexed="64"/>
      </patternFill>
    </fill>
    <fill>
      <patternFill patternType="solid">
        <fgColor theme="0" tint="-0.14999847407452621"/>
        <bgColor indexed="64"/>
      </patternFill>
    </fill>
    <fill>
      <patternFill patternType="solid">
        <fgColor rgb="FFF8F9FA"/>
        <bgColor indexed="64"/>
      </patternFill>
    </fill>
    <fill>
      <patternFill patternType="solid">
        <fgColor rgb="FFFFFFFF"/>
        <bgColor indexed="64"/>
      </patternFill>
    </fill>
    <fill>
      <patternFill patternType="solid">
        <fgColor rgb="FFD6E3BC"/>
        <bgColor indexed="64"/>
      </patternFill>
    </fill>
    <fill>
      <patternFill patternType="solid">
        <fgColor rgb="FF76923C"/>
        <bgColor indexed="64"/>
      </patternFill>
    </fill>
    <fill>
      <patternFill patternType="solid">
        <fgColor theme="9" tint="0.79998168889431442"/>
        <bgColor indexed="64"/>
      </patternFill>
    </fill>
  </fills>
  <borders count="10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ck">
        <color rgb="FF000000"/>
      </left>
      <right style="thick">
        <color rgb="FF000000"/>
      </right>
      <top style="thick">
        <color rgb="FF000000"/>
      </top>
      <bottom style="thick">
        <color rgb="FF000000"/>
      </bottom>
      <diagonal/>
    </border>
    <border>
      <left style="medium">
        <color rgb="FFCCCCCC"/>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medium">
        <color rgb="FFCCCCCC"/>
      </top>
      <bottom style="medium">
        <color rgb="FF000000"/>
      </bottom>
      <diagonal/>
    </border>
    <border>
      <left style="medium">
        <color rgb="FFCCCCCC"/>
      </left>
      <right style="thick">
        <color rgb="FF000000"/>
      </right>
      <top style="medium">
        <color rgb="FFCCCCCC"/>
      </top>
      <bottom style="medium">
        <color rgb="FF000000"/>
      </bottom>
      <diagonal/>
    </border>
    <border>
      <left style="thick">
        <color rgb="FF000000"/>
      </left>
      <right style="thick">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medium">
        <color rgb="FFCCCCCC"/>
      </left>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right style="medium">
        <color rgb="FFCCCCCC"/>
      </right>
      <top style="medium">
        <color rgb="FFCCCCCC"/>
      </top>
      <bottom style="thick">
        <color rgb="FF000000"/>
      </bottom>
      <diagonal/>
    </border>
    <border>
      <left style="thick">
        <color rgb="FF000000"/>
      </left>
      <right/>
      <top style="thick">
        <color rgb="FF000000"/>
      </top>
      <bottom style="thick">
        <color rgb="FF000000"/>
      </bottom>
      <diagonal/>
    </border>
    <border>
      <left style="thick">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top style="medium">
        <color rgb="FF000000"/>
      </top>
      <bottom style="thick">
        <color rgb="FF000000"/>
      </bottom>
      <diagonal/>
    </border>
    <border>
      <left/>
      <right style="thick">
        <color rgb="FF000000"/>
      </right>
      <top style="medium">
        <color rgb="FF000000"/>
      </top>
      <bottom style="thick">
        <color rgb="FF000000"/>
      </bottom>
      <diagonal/>
    </border>
    <border>
      <left/>
      <right/>
      <top style="thick">
        <color rgb="FF000000"/>
      </top>
      <bottom style="thick">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s>
  <cellStyleXfs count="6">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59" fillId="0" borderId="0"/>
  </cellStyleXfs>
  <cellXfs count="1089">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21" fillId="0" borderId="0" xfId="0" applyFont="1" applyAlignment="1">
      <alignment wrapText="1"/>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1" xfId="0" applyFont="1" applyFill="1" applyBorder="1"/>
    <xf numFmtId="0" fontId="21" fillId="3" borderId="25" xfId="0" applyFont="1" applyFill="1" applyBorder="1"/>
    <xf numFmtId="0" fontId="2" fillId="3" borderId="0" xfId="0" applyFont="1" applyFill="1" applyBorder="1" applyAlignment="1" applyProtection="1">
      <alignment horizontal="left" vertical="center"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4"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39" fillId="0" borderId="57"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4" xfId="0" applyFont="1" applyBorder="1" applyAlignment="1" applyProtection="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58" xfId="0" applyFont="1" applyFill="1" applyBorder="1" applyAlignment="1" applyProtection="1">
      <alignment horizontal="center" vertical="center" wrapText="1"/>
    </xf>
    <xf numFmtId="0" fontId="38" fillId="11" borderId="42"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12"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0"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0"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0"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5" xfId="4" applyFont="1" applyBorder="1" applyAlignment="1" applyProtection="1">
      <alignment vertical="center"/>
      <protection locked="0"/>
    </xf>
    <xf numFmtId="0" fontId="43" fillId="12" borderId="35"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58"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8" fillId="11" borderId="54"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37" xfId="0" applyFont="1" applyFill="1" applyBorder="1" applyAlignment="1" applyProtection="1">
      <alignment horizontal="center" vertical="center" wrapText="1"/>
    </xf>
    <xf numFmtId="0" fontId="38" fillId="11" borderId="30" xfId="0" applyFont="1" applyFill="1" applyBorder="1" applyAlignment="1" applyProtection="1">
      <alignment horizontal="center" vertical="center" wrapText="1"/>
    </xf>
    <xf numFmtId="0" fontId="38" fillId="11" borderId="51" xfId="0" applyFont="1" applyFill="1" applyBorder="1" applyAlignment="1" applyProtection="1">
      <alignment horizontal="center" vertical="center" wrapText="1"/>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1"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0"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0" xfId="4" applyFill="1" applyBorder="1" applyAlignment="1" applyProtection="1">
      <alignment vertical="center" wrapText="1"/>
      <protection locked="0"/>
    </xf>
    <xf numFmtId="0" fontId="35" fillId="8" borderId="54"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4"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2"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4"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38"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4" xfId="4" applyBorder="1" applyAlignment="1" applyProtection="1">
      <protection locked="0"/>
    </xf>
    <xf numFmtId="10" fontId="35" fillId="8" borderId="37" xfId="4" applyNumberFormat="1" applyBorder="1" applyAlignment="1" applyProtection="1">
      <alignment horizontal="center" vertical="center"/>
      <protection locked="0"/>
    </xf>
    <xf numFmtId="0" fontId="35" fillId="12" borderId="34" xfId="4" applyFill="1" applyBorder="1" applyAlignment="1" applyProtection="1">
      <protection locked="0"/>
    </xf>
    <xf numFmtId="10" fontId="35" fillId="12" borderId="37"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4" xfId="0" applyFont="1" applyFill="1" applyBorder="1" applyAlignment="1" applyProtection="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35" fillId="12" borderId="51" xfId="4" applyFill="1" applyBorder="1" applyAlignment="1" applyProtection="1">
      <alignment horizontal="center" vertical="center"/>
      <protection locked="0"/>
    </xf>
    <xf numFmtId="0" fontId="0" fillId="10" borderId="1" xfId="0" applyFill="1" applyBorder="1" applyProtection="1"/>
    <xf numFmtId="0" fontId="35" fillId="12" borderId="54" xfId="4" applyFill="1" applyBorder="1" applyAlignment="1" applyProtection="1">
      <alignment vertical="center"/>
      <protection locked="0"/>
    </xf>
    <xf numFmtId="0" fontId="0" fillId="0" borderId="0" xfId="0" applyAlignment="1">
      <alignment vertical="center" wrapText="1"/>
    </xf>
    <xf numFmtId="0" fontId="0" fillId="0" borderId="0" xfId="0"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21" fillId="0" borderId="7" xfId="0" applyFont="1" applyFill="1" applyBorder="1" applyAlignment="1">
      <alignment horizontal="left" vertical="top" wrapText="1"/>
    </xf>
    <xf numFmtId="0" fontId="47" fillId="0" borderId="0" xfId="0" applyFont="1" applyAlignment="1">
      <alignment horizontal="left" vertical="top"/>
    </xf>
    <xf numFmtId="0" fontId="47" fillId="0" borderId="0" xfId="0" applyFont="1" applyAlignment="1">
      <alignment horizontal="left" vertical="top" wrapText="1"/>
    </xf>
    <xf numFmtId="0" fontId="47" fillId="3" borderId="0" xfId="0" applyFont="1" applyFill="1" applyAlignment="1">
      <alignment horizontal="left" vertical="top" wrapText="1"/>
    </xf>
    <xf numFmtId="0" fontId="47" fillId="13" borderId="23" xfId="0" applyFont="1" applyFill="1" applyBorder="1" applyAlignment="1">
      <alignment horizontal="left" vertical="top" wrapText="1"/>
    </xf>
    <xf numFmtId="0" fontId="47" fillId="3" borderId="22" xfId="0" applyFont="1" applyFill="1" applyBorder="1" applyAlignment="1">
      <alignment horizontal="left" vertical="top"/>
    </xf>
    <xf numFmtId="0" fontId="21" fillId="13" borderId="0" xfId="0" applyFont="1" applyFill="1" applyBorder="1" applyAlignment="1">
      <alignment horizontal="left" vertical="top" wrapText="1"/>
    </xf>
    <xf numFmtId="0" fontId="0" fillId="13" borderId="23"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7" fillId="3" borderId="0" xfId="0" applyFont="1" applyFill="1" applyAlignment="1">
      <alignment horizontal="left" vertical="top"/>
    </xf>
    <xf numFmtId="0" fontId="47" fillId="13" borderId="23" xfId="0" applyFont="1" applyFill="1" applyBorder="1" applyAlignment="1">
      <alignment horizontal="left" vertical="top"/>
    </xf>
    <xf numFmtId="0" fontId="21" fillId="0" borderId="0" xfId="0" applyFont="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0" fillId="13" borderId="23"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49"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6" fillId="8" borderId="11" xfId="4" applyFont="1" applyBorder="1" applyProtection="1">
      <protection locked="0"/>
    </xf>
    <xf numFmtId="0" fontId="51" fillId="8" borderId="30" xfId="4" applyFont="1" applyBorder="1" applyAlignment="1" applyProtection="1">
      <alignment vertical="center" wrapText="1"/>
      <protection locked="0"/>
    </xf>
    <xf numFmtId="0" fontId="51" fillId="8" borderId="11" xfId="4" applyFont="1" applyBorder="1" applyAlignment="1" applyProtection="1">
      <alignment horizontal="center" vertical="center"/>
      <protection locked="0"/>
    </xf>
    <xf numFmtId="0" fontId="51" fillId="8" borderId="51" xfId="4" applyFont="1" applyBorder="1" applyAlignment="1" applyProtection="1">
      <alignment horizontal="center" vertical="center"/>
      <protection locked="0"/>
    </xf>
    <xf numFmtId="0" fontId="46" fillId="12" borderId="11" xfId="4" applyFont="1" applyFill="1" applyBorder="1" applyProtection="1">
      <protection locked="0"/>
    </xf>
    <xf numFmtId="0" fontId="51" fillId="12" borderId="30" xfId="4" applyFont="1" applyFill="1" applyBorder="1" applyAlignment="1" applyProtection="1">
      <alignment vertical="center" wrapText="1"/>
      <protection locked="0"/>
    </xf>
    <xf numFmtId="0" fontId="51" fillId="12" borderId="11" xfId="4" applyFont="1" applyFill="1" applyBorder="1" applyAlignment="1" applyProtection="1">
      <alignment horizontal="center" vertical="center"/>
      <protection locked="0"/>
    </xf>
    <xf numFmtId="0" fontId="51" fillId="12" borderId="51" xfId="4" applyFont="1" applyFill="1" applyBorder="1" applyAlignment="1" applyProtection="1">
      <alignment horizontal="center" vertical="center"/>
      <protection locked="0"/>
    </xf>
    <xf numFmtId="0" fontId="46" fillId="8" borderId="11" xfId="4" applyFont="1" applyBorder="1" applyAlignment="1" applyProtection="1">
      <alignment horizontal="center" vertical="center"/>
      <protection locked="0"/>
    </xf>
    <xf numFmtId="10" fontId="46" fillId="8" borderId="11" xfId="4" applyNumberFormat="1" applyFont="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10" fontId="46" fillId="12" borderId="11" xfId="4" applyNumberFormat="1" applyFont="1" applyFill="1" applyBorder="1" applyAlignment="1" applyProtection="1">
      <alignment horizontal="center" vertical="center"/>
      <protection locked="0"/>
    </xf>
    <xf numFmtId="0" fontId="46" fillId="12" borderId="51" xfId="4" applyFont="1" applyFill="1" applyBorder="1" applyAlignment="1" applyProtection="1">
      <alignment horizontal="center" vertical="center"/>
      <protection locked="0"/>
    </xf>
    <xf numFmtId="0" fontId="46" fillId="8" borderId="11" xfId="4" applyFont="1" applyBorder="1" applyAlignment="1" applyProtection="1">
      <alignment horizontal="center" vertical="center" wrapText="1"/>
      <protection locked="0"/>
    </xf>
    <xf numFmtId="0" fontId="46" fillId="8" borderId="11" xfId="4" applyFont="1" applyBorder="1" applyAlignment="1" applyProtection="1">
      <alignment horizontal="left" vertical="center" wrapText="1"/>
      <protection locked="0"/>
    </xf>
    <xf numFmtId="0" fontId="46" fillId="12" borderId="6" xfId="4" applyFont="1" applyFill="1" applyBorder="1" applyAlignment="1" applyProtection="1">
      <alignment horizontal="left" vertical="center" wrapText="1"/>
      <protection locked="0"/>
    </xf>
    <xf numFmtId="0" fontId="46" fillId="12" borderId="11" xfId="4" applyFont="1" applyFill="1" applyBorder="1" applyAlignment="1" applyProtection="1">
      <alignment horizontal="left" vertical="center" wrapText="1"/>
      <protection locked="0"/>
    </xf>
    <xf numFmtId="0" fontId="46" fillId="8" borderId="30" xfId="4" applyFont="1" applyBorder="1" applyAlignment="1" applyProtection="1">
      <alignment vertical="center"/>
      <protection locked="0"/>
    </xf>
    <xf numFmtId="0" fontId="46" fillId="8" borderId="7" xfId="4" applyFont="1" applyBorder="1" applyAlignment="1" applyProtection="1">
      <alignment horizontal="center" vertical="center"/>
      <protection locked="0"/>
    </xf>
    <xf numFmtId="0" fontId="46" fillId="12" borderId="54" xfId="4" applyFont="1" applyFill="1" applyBorder="1" applyAlignment="1" applyProtection="1">
      <alignment vertical="center"/>
      <protection locked="0"/>
    </xf>
    <xf numFmtId="0" fontId="51" fillId="8" borderId="11" xfId="4" applyFont="1" applyBorder="1" applyAlignment="1" applyProtection="1">
      <alignment horizontal="center" vertical="center" wrapText="1"/>
      <protection locked="0"/>
    </xf>
    <xf numFmtId="0" fontId="51" fillId="8" borderId="7" xfId="4" applyFont="1" applyBorder="1" applyAlignment="1" applyProtection="1">
      <alignment horizontal="center" vertical="center"/>
      <protection locked="0"/>
    </xf>
    <xf numFmtId="0" fontId="51" fillId="12" borderId="11" xfId="4" applyFont="1" applyFill="1" applyBorder="1" applyAlignment="1" applyProtection="1">
      <alignment horizontal="center" vertical="center" wrapText="1"/>
      <protection locked="0"/>
    </xf>
    <xf numFmtId="0" fontId="51" fillId="12" borderId="7" xfId="4" applyFont="1" applyFill="1" applyBorder="1" applyAlignment="1" applyProtection="1">
      <alignment horizontal="center" vertical="center"/>
      <protection locked="0"/>
    </xf>
    <xf numFmtId="0" fontId="0" fillId="0" borderId="22" xfId="0" applyBorder="1" applyProtection="1"/>
    <xf numFmtId="0" fontId="10" fillId="3" borderId="0" xfId="0" applyFont="1" applyFill="1" applyBorder="1" applyAlignment="1" applyProtection="1">
      <alignment horizontal="left" vertical="center" wrapText="1"/>
    </xf>
    <xf numFmtId="0" fontId="45"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0" fontId="1" fillId="2" borderId="27" xfId="0" applyFont="1" applyFill="1" applyBorder="1" applyAlignment="1" applyProtection="1">
      <alignment horizontal="center"/>
    </xf>
    <xf numFmtId="0" fontId="21" fillId="3" borderId="27" xfId="0" applyFont="1" applyFill="1" applyBorder="1"/>
    <xf numFmtId="164" fontId="1" fillId="3" borderId="0" xfId="0" applyNumberFormat="1" applyFont="1" applyFill="1" applyBorder="1" applyAlignment="1" applyProtection="1">
      <alignment horizontal="left"/>
      <protection locked="0"/>
    </xf>
    <xf numFmtId="0" fontId="29" fillId="2" borderId="35" xfId="0" applyFont="1" applyFill="1" applyBorder="1" applyAlignment="1" applyProtection="1">
      <alignment horizontal="left"/>
    </xf>
    <xf numFmtId="0" fontId="1" fillId="2" borderId="14" xfId="0" applyFont="1" applyFill="1" applyBorder="1" applyAlignment="1" applyProtection="1">
      <alignment vertical="top" wrapText="1"/>
      <protection locked="0"/>
    </xf>
    <xf numFmtId="0" fontId="3" fillId="0" borderId="22" xfId="0" applyFont="1" applyBorder="1" applyProtection="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10" fillId="2" borderId="17" xfId="0" applyFont="1" applyFill="1" applyBorder="1" applyAlignment="1" applyProtection="1">
      <alignment vertical="center" wrapText="1"/>
    </xf>
    <xf numFmtId="0" fontId="10" fillId="2" borderId="31" xfId="0" applyFont="1" applyFill="1" applyBorder="1" applyAlignment="1" applyProtection="1">
      <alignment vertical="center" wrapText="1"/>
    </xf>
    <xf numFmtId="0" fontId="17" fillId="2" borderId="41" xfId="0" applyFont="1" applyFill="1" applyBorder="1" applyAlignment="1" applyProtection="1">
      <alignment vertical="center" wrapText="1"/>
    </xf>
    <xf numFmtId="0" fontId="17" fillId="2" borderId="17" xfId="0" applyFont="1" applyFill="1" applyBorder="1" applyAlignment="1" applyProtection="1">
      <alignment vertical="center" wrapText="1"/>
    </xf>
    <xf numFmtId="0" fontId="29" fillId="2" borderId="23" xfId="0" applyFont="1" applyFill="1" applyBorder="1" applyAlignment="1" applyProtection="1">
      <alignment horizontal="left"/>
    </xf>
    <xf numFmtId="0" fontId="14" fillId="3" borderId="0" xfId="0" applyFont="1" applyFill="1" applyBorder="1" applyAlignment="1" applyProtection="1">
      <alignment horizontal="right"/>
    </xf>
    <xf numFmtId="0" fontId="45" fillId="2" borderId="48" xfId="0" applyFont="1" applyFill="1" applyBorder="1" applyAlignment="1" applyProtection="1">
      <alignment horizontal="lef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xf>
    <xf numFmtId="0" fontId="25" fillId="0" borderId="41" xfId="0" applyFont="1" applyFill="1" applyBorder="1"/>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53" fillId="2" borderId="8" xfId="0" applyFont="1" applyFill="1" applyBorder="1" applyAlignment="1" applyProtection="1">
      <alignment horizontal="right" wrapText="1"/>
    </xf>
    <xf numFmtId="0" fontId="53" fillId="2" borderId="5" xfId="0" applyFont="1" applyFill="1" applyBorder="1" applyAlignment="1" applyProtection="1">
      <alignment horizontal="right" wrapText="1"/>
    </xf>
    <xf numFmtId="0" fontId="53" fillId="2" borderId="6" xfId="0" applyFont="1" applyFill="1" applyBorder="1" applyAlignment="1" applyProtection="1">
      <alignment horizontal="right"/>
    </xf>
    <xf numFmtId="0" fontId="53" fillId="2" borderId="24" xfId="0" applyFont="1" applyFill="1" applyBorder="1" applyAlignment="1" applyProtection="1">
      <alignment horizontal="right" wrapText="1"/>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1" xfId="0" applyFont="1" applyFill="1" applyBorder="1" applyAlignment="1">
      <alignment vertical="top" wrapText="1"/>
    </xf>
    <xf numFmtId="0" fontId="58" fillId="11" borderId="37" xfId="0" applyFont="1" applyFill="1" applyBorder="1" applyAlignment="1" applyProtection="1">
      <alignment horizontal="center" vertical="center" wrapText="1"/>
    </xf>
    <xf numFmtId="0" fontId="58" fillId="11" borderId="30" xfId="0" applyFont="1" applyFill="1" applyBorder="1" applyAlignment="1" applyProtection="1">
      <alignment horizontal="center" vertical="center" wrapText="1"/>
    </xf>
    <xf numFmtId="0" fontId="58" fillId="11" borderId="11" xfId="0" applyFont="1" applyFill="1" applyBorder="1" applyAlignment="1" applyProtection="1">
      <alignment horizontal="center" vertical="center" wrapText="1"/>
    </xf>
    <xf numFmtId="0" fontId="58" fillId="11" borderId="51" xfId="0" applyFont="1" applyFill="1" applyBorder="1" applyAlignment="1" applyProtection="1">
      <alignment horizontal="center" vertical="center" wrapText="1"/>
    </xf>
    <xf numFmtId="0" fontId="58" fillId="11" borderId="6" xfId="0" applyFont="1" applyFill="1" applyBorder="1" applyAlignment="1" applyProtection="1">
      <alignment horizontal="center" vertical="center" wrapText="1"/>
    </xf>
    <xf numFmtId="0" fontId="58" fillId="11" borderId="58" xfId="0" applyFont="1" applyFill="1" applyBorder="1" applyAlignment="1" applyProtection="1">
      <alignment horizontal="center" vertical="center"/>
    </xf>
    <xf numFmtId="0" fontId="58" fillId="11" borderId="8" xfId="0" applyFont="1" applyFill="1" applyBorder="1" applyAlignment="1" applyProtection="1">
      <alignment vertical="center"/>
    </xf>
    <xf numFmtId="0" fontId="58" fillId="11" borderId="47" xfId="0" applyFont="1" applyFill="1" applyBorder="1" applyAlignment="1" applyProtection="1">
      <alignment horizontal="center" vertical="center"/>
    </xf>
    <xf numFmtId="0" fontId="58" fillId="11" borderId="10" xfId="0" applyFont="1" applyFill="1" applyBorder="1" applyAlignment="1" applyProtection="1">
      <alignment horizontal="center" vertical="center"/>
    </xf>
    <xf numFmtId="0" fontId="58" fillId="11" borderId="38" xfId="0" applyFont="1" applyFill="1" applyBorder="1" applyAlignment="1" applyProtection="1">
      <alignment horizontal="center" vertical="center"/>
    </xf>
    <xf numFmtId="0" fontId="58" fillId="11" borderId="11" xfId="0" applyFont="1" applyFill="1" applyBorder="1" applyAlignment="1" applyProtection="1">
      <alignment horizontal="center" wrapText="1"/>
    </xf>
    <xf numFmtId="0" fontId="58" fillId="11" borderId="7" xfId="0" applyFont="1" applyFill="1" applyBorder="1" applyAlignment="1" applyProtection="1">
      <alignment horizontal="center" vertical="center" wrapText="1"/>
    </xf>
    <xf numFmtId="1" fontId="1" fillId="2" borderId="28" xfId="0" applyNumberFormat="1" applyFont="1" applyFill="1" applyBorder="1" applyAlignment="1" applyProtection="1">
      <alignment horizontal="left" wrapText="1"/>
      <protection locked="0"/>
    </xf>
    <xf numFmtId="14" fontId="1" fillId="2" borderId="3" xfId="0" applyNumberFormat="1" applyFont="1" applyFill="1" applyBorder="1" applyAlignment="1" applyProtection="1">
      <alignment horizontal="left"/>
    </xf>
    <xf numFmtId="14" fontId="1" fillId="2" borderId="3" xfId="0" applyNumberFormat="1" applyFont="1" applyFill="1" applyBorder="1" applyAlignment="1">
      <alignment horizontal="left" vertical="center"/>
    </xf>
    <xf numFmtId="49" fontId="1" fillId="2" borderId="3" xfId="0" applyNumberFormat="1" applyFont="1" applyFill="1" applyBorder="1" applyAlignment="1">
      <alignment horizontal="left"/>
    </xf>
    <xf numFmtId="0" fontId="1" fillId="2" borderId="4" xfId="0" applyFont="1" applyFill="1" applyBorder="1" applyAlignment="1">
      <alignment horizontal="left"/>
    </xf>
    <xf numFmtId="0" fontId="20" fillId="2" borderId="3" xfId="1" applyFill="1" applyBorder="1" applyAlignment="1">
      <protection locked="0"/>
    </xf>
    <xf numFmtId="0" fontId="14" fillId="2" borderId="1" xfId="0" applyFont="1" applyFill="1" applyBorder="1" applyAlignment="1" applyProtection="1">
      <alignment horizontal="center"/>
    </xf>
    <xf numFmtId="0" fontId="35" fillId="12" borderId="50" xfId="4" applyFill="1" applyBorder="1" applyAlignment="1" applyProtection="1">
      <alignment horizontal="center" vertical="center"/>
      <protection locked="0"/>
    </xf>
    <xf numFmtId="0" fontId="35" fillId="12" borderId="54"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protection locked="0"/>
    </xf>
    <xf numFmtId="0" fontId="35" fillId="12" borderId="54" xfId="4" applyFill="1" applyBorder="1" applyAlignment="1" applyProtection="1">
      <alignment horizontal="center" vertical="center"/>
      <protection locked="0"/>
    </xf>
    <xf numFmtId="0" fontId="20" fillId="2" borderId="3" xfId="1" applyFill="1" applyBorder="1" applyAlignment="1" applyProtection="1">
      <protection locked="0"/>
    </xf>
    <xf numFmtId="0" fontId="0" fillId="0" borderId="0" xfId="0" applyAlignment="1">
      <alignment horizontal="center" vertical="center"/>
    </xf>
    <xf numFmtId="0" fontId="1" fillId="3" borderId="19" xfId="0" applyFont="1" applyFill="1" applyBorder="1"/>
    <xf numFmtId="0" fontId="1" fillId="3" borderId="20" xfId="0" applyFont="1" applyFill="1" applyBorder="1" applyAlignment="1">
      <alignment horizontal="left" vertical="center"/>
    </xf>
    <xf numFmtId="0" fontId="1" fillId="3" borderId="20" xfId="0" applyFont="1" applyFill="1" applyBorder="1"/>
    <xf numFmtId="0" fontId="1" fillId="3" borderId="21" xfId="0" applyFont="1" applyFill="1" applyBorder="1"/>
    <xf numFmtId="0" fontId="1" fillId="3" borderId="22" xfId="0" applyFont="1" applyFill="1" applyBorder="1"/>
    <xf numFmtId="0" fontId="63" fillId="3" borderId="0" xfId="0" applyFont="1" applyFill="1" applyAlignment="1">
      <alignment horizontal="center" vertical="center" wrapText="1"/>
    </xf>
    <xf numFmtId="0" fontId="63" fillId="3" borderId="23" xfId="0" applyFont="1" applyFill="1" applyBorder="1" applyAlignment="1">
      <alignment horizontal="center" vertical="center" wrapText="1"/>
    </xf>
    <xf numFmtId="0" fontId="1" fillId="3" borderId="23" xfId="0" applyFont="1" applyFill="1" applyBorder="1" applyAlignment="1">
      <alignment vertical="center"/>
    </xf>
    <xf numFmtId="0" fontId="1" fillId="3" borderId="22" xfId="0" applyFont="1" applyFill="1" applyBorder="1" applyAlignment="1">
      <alignment horizontal="left" vertical="center"/>
    </xf>
    <xf numFmtId="0" fontId="64" fillId="16" borderId="11" xfId="0" applyFont="1" applyFill="1" applyBorder="1" applyAlignment="1">
      <alignment horizontal="left" vertical="center" wrapText="1"/>
    </xf>
    <xf numFmtId="0" fontId="65" fillId="0" borderId="0" xfId="0" applyFont="1" applyAlignment="1">
      <alignment horizontal="left" vertical="center" wrapText="1"/>
    </xf>
    <xf numFmtId="0" fontId="65" fillId="0" borderId="0" xfId="0" applyFont="1" applyAlignment="1">
      <alignment horizontal="left" vertical="top" wrapText="1"/>
    </xf>
    <xf numFmtId="0" fontId="65" fillId="17" borderId="0" xfId="0" applyFont="1" applyFill="1" applyAlignment="1">
      <alignment horizontal="left" vertical="center" wrapText="1"/>
    </xf>
    <xf numFmtId="0" fontId="65" fillId="0" borderId="0" xfId="0" applyFont="1" applyAlignment="1">
      <alignment horizontal="left" vertical="center"/>
    </xf>
    <xf numFmtId="0" fontId="0" fillId="17" borderId="0" xfId="0" applyFill="1" applyAlignment="1">
      <alignment horizontal="left" vertical="center"/>
    </xf>
    <xf numFmtId="0" fontId="65" fillId="17" borderId="0" xfId="0" applyFont="1" applyFill="1" applyAlignment="1">
      <alignment horizontal="left" vertical="center"/>
    </xf>
    <xf numFmtId="0" fontId="64" fillId="0" borderId="11" xfId="0" applyFont="1" applyBorder="1" applyAlignment="1">
      <alignment horizontal="center" vertical="center" wrapText="1"/>
    </xf>
    <xf numFmtId="3" fontId="0" fillId="0" borderId="0" xfId="0" applyNumberFormat="1"/>
    <xf numFmtId="0" fontId="1" fillId="3" borderId="24" xfId="0" applyFont="1" applyFill="1" applyBorder="1" applyAlignment="1">
      <alignment vertical="center"/>
    </xf>
    <xf numFmtId="0" fontId="1" fillId="3" borderId="25" xfId="0" applyFont="1" applyFill="1" applyBorder="1" applyAlignment="1">
      <alignment vertical="center"/>
    </xf>
    <xf numFmtId="0" fontId="1" fillId="3" borderId="25" xfId="0" applyFont="1" applyFill="1" applyBorder="1" applyAlignment="1">
      <alignment horizontal="center" vertical="center"/>
    </xf>
    <xf numFmtId="0" fontId="1" fillId="3" borderId="26" xfId="0" applyFont="1" applyFill="1" applyBorder="1" applyAlignment="1">
      <alignment vertical="center"/>
    </xf>
    <xf numFmtId="0" fontId="64" fillId="0" borderId="11" xfId="0" applyFont="1" applyBorder="1" applyAlignment="1">
      <alignment horizontal="left" vertical="center" wrapText="1"/>
    </xf>
    <xf numFmtId="0" fontId="64" fillId="0" borderId="11" xfId="0" applyFont="1" applyBorder="1" applyAlignment="1">
      <alignment vertical="center" wrapText="1"/>
    </xf>
    <xf numFmtId="0" fontId="0" fillId="0" borderId="0" xfId="0" applyAlignment="1">
      <alignment horizontal="left"/>
    </xf>
    <xf numFmtId="0" fontId="1" fillId="3" borderId="20" xfId="0" applyFont="1" applyFill="1" applyBorder="1" applyAlignment="1">
      <alignment horizontal="left"/>
    </xf>
    <xf numFmtId="0" fontId="63" fillId="3" borderId="0" xfId="0" applyFont="1" applyFill="1" applyAlignment="1">
      <alignment horizontal="left" vertical="center" wrapText="1"/>
    </xf>
    <xf numFmtId="0" fontId="1" fillId="3" borderId="25" xfId="0" applyFont="1" applyFill="1" applyBorder="1" applyAlignment="1">
      <alignment horizontal="left" vertical="center"/>
    </xf>
    <xf numFmtId="0" fontId="66" fillId="3" borderId="11" xfId="0" applyFont="1" applyFill="1" applyBorder="1" applyAlignment="1">
      <alignment horizontal="center" vertical="center" wrapText="1"/>
    </xf>
    <xf numFmtId="0" fontId="66" fillId="0" borderId="11" xfId="0" applyFont="1" applyBorder="1" applyAlignment="1">
      <alignment horizontal="center" vertical="center" wrapText="1"/>
    </xf>
    <xf numFmtId="0" fontId="66" fillId="0" borderId="11" xfId="0" applyFont="1" applyBorder="1" applyAlignment="1">
      <alignment horizontal="left" vertical="center" wrapText="1"/>
    </xf>
    <xf numFmtId="9" fontId="64" fillId="16" borderId="11" xfId="0" applyNumberFormat="1" applyFont="1" applyFill="1" applyBorder="1" applyAlignment="1">
      <alignment vertical="center" wrapText="1"/>
    </xf>
    <xf numFmtId="0" fontId="64" fillId="16" borderId="11" xfId="0" applyFont="1" applyFill="1" applyBorder="1" applyAlignment="1">
      <alignment horizontal="center" vertical="center" wrapText="1"/>
    </xf>
    <xf numFmtId="9" fontId="67" fillId="2" borderId="11" xfId="0" applyNumberFormat="1" applyFont="1" applyFill="1" applyBorder="1" applyAlignment="1">
      <alignment horizontal="center" vertical="center"/>
    </xf>
    <xf numFmtId="9" fontId="64" fillId="16" borderId="11" xfId="0" applyNumberFormat="1" applyFont="1" applyFill="1" applyBorder="1" applyAlignment="1">
      <alignment horizontal="left" vertical="center" wrapText="1"/>
    </xf>
    <xf numFmtId="0" fontId="66" fillId="3" borderId="11" xfId="0" applyFont="1" applyFill="1" applyBorder="1" applyAlignment="1">
      <alignment vertical="center" wrapText="1"/>
    </xf>
    <xf numFmtId="9" fontId="64" fillId="0" borderId="11" xfId="0" applyNumberFormat="1" applyFont="1" applyBorder="1" applyAlignment="1">
      <alignment horizontal="center" vertical="center" wrapText="1"/>
    </xf>
    <xf numFmtId="9" fontId="67" fillId="2" borderId="37" xfId="0" applyNumberFormat="1" applyFont="1" applyFill="1" applyBorder="1" applyAlignment="1">
      <alignment horizontal="center" vertical="center"/>
    </xf>
    <xf numFmtId="0" fontId="64" fillId="16" borderId="11" xfId="0" applyFont="1" applyFill="1" applyBorder="1" applyAlignment="1">
      <alignment vertical="center" wrapText="1"/>
    </xf>
    <xf numFmtId="0" fontId="64" fillId="0" borderId="37" xfId="0" applyFont="1" applyBorder="1" applyAlignment="1">
      <alignment vertical="center" wrapText="1"/>
    </xf>
    <xf numFmtId="0" fontId="68" fillId="0" borderId="11" xfId="0" applyFont="1" applyBorder="1" applyAlignment="1">
      <alignment horizontal="left" vertical="center" wrapText="1"/>
    </xf>
    <xf numFmtId="0" fontId="0" fillId="13" borderId="20" xfId="0" applyFill="1" applyBorder="1" applyAlignment="1">
      <alignment horizontal="left" vertical="top" wrapText="1"/>
    </xf>
    <xf numFmtId="0" fontId="0" fillId="13" borderId="0" xfId="0" applyFill="1"/>
    <xf numFmtId="0" fontId="0" fillId="13" borderId="0" xfId="0" applyFill="1" applyAlignment="1">
      <alignment wrapText="1"/>
    </xf>
    <xf numFmtId="0" fontId="21" fillId="13" borderId="0" xfId="0" applyFont="1" applyFill="1" applyAlignment="1">
      <alignment horizontal="left" vertical="top"/>
    </xf>
    <xf numFmtId="0" fontId="21" fillId="13" borderId="0" xfId="0" applyFont="1" applyFill="1" applyAlignment="1">
      <alignment horizontal="left" vertical="top" wrapText="1"/>
    </xf>
    <xf numFmtId="0" fontId="28" fillId="13" borderId="0" xfId="0" applyFont="1" applyFill="1" applyAlignment="1">
      <alignment horizontal="left" vertical="top"/>
    </xf>
    <xf numFmtId="0" fontId="28" fillId="0" borderId="32" xfId="0" applyFont="1" applyBorder="1" applyAlignment="1">
      <alignment horizontal="left" vertical="center" wrapText="1"/>
    </xf>
    <xf numFmtId="0" fontId="28" fillId="0" borderId="8" xfId="0" applyFont="1" applyBorder="1" applyAlignment="1">
      <alignment horizontal="left" vertical="top"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6" xfId="0" applyFont="1" applyBorder="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left" vertical="top" wrapText="1"/>
    </xf>
    <xf numFmtId="0" fontId="21" fillId="0" borderId="7" xfId="0" applyFont="1" applyBorder="1" applyAlignment="1">
      <alignment horizontal="left" vertical="top" wrapText="1"/>
    </xf>
    <xf numFmtId="0" fontId="21" fillId="0" borderId="11" xfId="0" applyFont="1" applyBorder="1" applyAlignment="1">
      <alignment horizontal="center" vertical="top"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0" fillId="13" borderId="0" xfId="0" applyFill="1" applyAlignment="1">
      <alignment horizontal="left" vertical="top"/>
    </xf>
    <xf numFmtId="0" fontId="0" fillId="13" borderId="0" xfId="0" applyFill="1" applyAlignment="1">
      <alignment horizontal="left" vertical="top" wrapText="1"/>
    </xf>
    <xf numFmtId="0" fontId="47" fillId="13" borderId="0" xfId="0" applyFont="1" applyFill="1" applyAlignment="1">
      <alignment horizontal="left" vertical="top"/>
    </xf>
    <xf numFmtId="0" fontId="47" fillId="13" borderId="0" xfId="0" applyFont="1" applyFill="1" applyAlignment="1">
      <alignment horizontal="left" vertical="top" wrapText="1"/>
    </xf>
    <xf numFmtId="0" fontId="28" fillId="13" borderId="0" xfId="0" applyFont="1" applyFill="1" applyAlignment="1">
      <alignment horizontal="left" vertical="top" wrapText="1"/>
    </xf>
    <xf numFmtId="0" fontId="0" fillId="13" borderId="0" xfId="0" applyFill="1" applyAlignment="1">
      <alignment horizontal="left" vertical="center"/>
    </xf>
    <xf numFmtId="0" fontId="0" fillId="3" borderId="0" xfId="0" applyFill="1" applyAlignment="1">
      <alignment wrapText="1"/>
    </xf>
    <xf numFmtId="0" fontId="28" fillId="0" borderId="8" xfId="0" applyFont="1" applyBorder="1" applyAlignment="1">
      <alignment horizontal="left" vertical="center" wrapText="1"/>
    </xf>
    <xf numFmtId="0" fontId="21" fillId="0" borderId="11" xfId="0" applyFont="1" applyBorder="1" applyAlignment="1">
      <alignment horizontal="left" vertical="top"/>
    </xf>
    <xf numFmtId="0" fontId="0" fillId="0" borderId="12" xfId="0" applyBorder="1" applyAlignment="1">
      <alignment horizontal="left" vertical="center" wrapText="1"/>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3" borderId="0" xfId="0" applyFont="1" applyFill="1" applyAlignment="1">
      <alignment horizontal="left" vertical="top" wrapText="1"/>
    </xf>
    <xf numFmtId="0" fontId="0" fillId="3" borderId="25" xfId="0" applyFill="1" applyBorder="1" applyAlignment="1">
      <alignment horizontal="left" vertical="top" wrapText="1"/>
    </xf>
    <xf numFmtId="0" fontId="28" fillId="3" borderId="0" xfId="0" applyFont="1" applyFill="1" applyAlignment="1">
      <alignment horizontal="left" vertical="top"/>
    </xf>
    <xf numFmtId="0" fontId="21" fillId="0" borderId="33" xfId="0" applyFont="1" applyBorder="1" applyAlignment="1">
      <alignment horizontal="left" vertical="center" wrapText="1"/>
    </xf>
    <xf numFmtId="0" fontId="21" fillId="0" borderId="37" xfId="0" applyFont="1" applyBorder="1" applyAlignment="1">
      <alignment horizontal="center" vertical="center"/>
    </xf>
    <xf numFmtId="0" fontId="21" fillId="0" borderId="37" xfId="0" applyFont="1" applyBorder="1" applyAlignment="1">
      <alignment horizontal="left" vertical="center" wrapText="1"/>
    </xf>
    <xf numFmtId="9" fontId="21" fillId="0" borderId="37" xfId="0" applyNumberFormat="1" applyFont="1" applyBorder="1" applyAlignment="1">
      <alignment horizontal="center" vertical="center"/>
    </xf>
    <xf numFmtId="0" fontId="21" fillId="0" borderId="35" xfId="0" applyFont="1" applyBorder="1" applyAlignment="1">
      <alignment horizontal="center" vertical="center" wrapText="1"/>
    </xf>
    <xf numFmtId="1" fontId="21" fillId="0" borderId="37" xfId="0" applyNumberFormat="1" applyFont="1" applyBorder="1" applyAlignment="1">
      <alignment horizontal="center" vertical="center"/>
    </xf>
    <xf numFmtId="0" fontId="28" fillId="3" borderId="0" xfId="0" applyFont="1" applyFill="1" applyAlignment="1">
      <alignment horizontal="left" vertical="top" wrapText="1"/>
    </xf>
    <xf numFmtId="0" fontId="13" fillId="0" borderId="11" xfId="0" applyFont="1" applyFill="1" applyBorder="1" applyAlignment="1">
      <alignment horizontal="left" vertical="center" wrapText="1"/>
    </xf>
    <xf numFmtId="0" fontId="13" fillId="0" borderId="11" xfId="0" applyFont="1" applyFill="1" applyBorder="1" applyAlignment="1">
      <alignment vertical="center" wrapText="1"/>
    </xf>
    <xf numFmtId="0" fontId="20" fillId="0" borderId="11" xfId="1" applyFill="1" applyBorder="1" applyAlignment="1" applyProtection="1">
      <alignment vertical="center"/>
    </xf>
    <xf numFmtId="0" fontId="20" fillId="0" borderId="11" xfId="1" applyFill="1" applyBorder="1" applyAlignment="1" applyProtection="1">
      <alignment vertical="center" wrapText="1"/>
    </xf>
    <xf numFmtId="0" fontId="13" fillId="0" borderId="11" xfId="0" applyFont="1" applyFill="1" applyBorder="1" applyAlignment="1">
      <alignment vertical="top" wrapText="1"/>
    </xf>
    <xf numFmtId="0" fontId="25" fillId="0" borderId="11" xfId="0" applyFont="1" applyFill="1" applyBorder="1"/>
    <xf numFmtId="0" fontId="25" fillId="0" borderId="11" xfId="0" applyFont="1" applyFill="1" applyBorder="1" applyAlignment="1">
      <alignment vertical="top" wrapText="1"/>
    </xf>
    <xf numFmtId="0" fontId="39" fillId="0" borderId="11" xfId="0" applyFont="1" applyBorder="1" applyAlignment="1">
      <alignment vertical="center" wrapText="1"/>
    </xf>
    <xf numFmtId="0" fontId="35" fillId="8" borderId="11" xfId="4" applyBorder="1" applyAlignment="1" applyProtection="1">
      <alignment horizontal="center" wrapText="1"/>
      <protection locked="0"/>
    </xf>
    <xf numFmtId="0" fontId="35" fillId="12" borderId="11" xfId="4" applyFill="1" applyBorder="1" applyAlignment="1" applyProtection="1">
      <alignment horizontal="center" vertical="center" wrapText="1"/>
      <protection locked="0"/>
    </xf>
    <xf numFmtId="0" fontId="42" fillId="2" borderId="11" xfId="0" applyFont="1" applyFill="1" applyBorder="1" applyAlignment="1">
      <alignment vertical="center" wrapText="1"/>
    </xf>
    <xf numFmtId="0" fontId="38" fillId="11" borderId="11"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43" fillId="8" borderId="50" xfId="4" applyFont="1" applyBorder="1" applyAlignment="1" applyProtection="1">
      <alignment horizontal="center" vertical="center" wrapText="1"/>
      <protection locked="0"/>
    </xf>
    <xf numFmtId="0" fontId="38" fillId="11" borderId="58" xfId="0" applyFont="1" applyFill="1" applyBorder="1" applyAlignment="1">
      <alignment horizontal="center" vertical="center"/>
    </xf>
    <xf numFmtId="0" fontId="38" fillId="11" borderId="54" xfId="0" applyFont="1" applyFill="1" applyBorder="1" applyAlignment="1">
      <alignment horizontal="center" vertical="center" wrapText="1"/>
    </xf>
    <xf numFmtId="0" fontId="38" fillId="11" borderId="37" xfId="0" applyFont="1" applyFill="1" applyBorder="1" applyAlignment="1">
      <alignment horizontal="center" vertical="center" wrapText="1"/>
    </xf>
    <xf numFmtId="0" fontId="38" fillId="11" borderId="30" xfId="0" applyFont="1" applyFill="1" applyBorder="1" applyAlignment="1">
      <alignment horizontal="center" vertical="center" wrapText="1"/>
    </xf>
    <xf numFmtId="0" fontId="38" fillId="11" borderId="51" xfId="0"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11" borderId="42" xfId="0" applyFont="1" applyFill="1" applyBorder="1" applyAlignment="1">
      <alignment horizontal="center" vertical="center"/>
    </xf>
    <xf numFmtId="9" fontId="64" fillId="16" borderId="11" xfId="0" applyNumberFormat="1" applyFont="1" applyFill="1" applyBorder="1" applyAlignment="1">
      <alignment horizontal="center" vertical="center" wrapText="1"/>
    </xf>
    <xf numFmtId="1" fontId="64" fillId="16" borderId="11" xfId="0" applyNumberFormat="1" applyFont="1" applyFill="1" applyBorder="1" applyAlignment="1">
      <alignment horizontal="center" vertical="center" wrapText="1"/>
    </xf>
    <xf numFmtId="1" fontId="64" fillId="16" borderId="11" xfId="0" applyNumberFormat="1" applyFont="1" applyFill="1" applyBorder="1" applyAlignment="1">
      <alignment horizontal="left" vertical="center" wrapText="1"/>
    </xf>
    <xf numFmtId="0" fontId="1" fillId="3" borderId="23" xfId="0" applyFont="1" applyFill="1" applyBorder="1" applyAlignment="1">
      <alignment vertical="top" wrapText="1"/>
    </xf>
    <xf numFmtId="0" fontId="1" fillId="3" borderId="0" xfId="0" applyFont="1" applyFill="1" applyAlignment="1">
      <alignment vertical="top" wrapText="1"/>
    </xf>
    <xf numFmtId="0" fontId="1" fillId="3" borderId="22" xfId="0" applyFont="1" applyFill="1" applyBorder="1" applyAlignment="1">
      <alignment horizontal="left" vertical="center" wrapText="1"/>
    </xf>
    <xf numFmtId="0" fontId="1" fillId="3" borderId="0" xfId="0" applyFont="1" applyFill="1" applyAlignment="1">
      <alignment horizontal="left" vertical="center"/>
    </xf>
    <xf numFmtId="0" fontId="1" fillId="3" borderId="0" xfId="0" applyFont="1" applyFill="1" applyAlignment="1">
      <alignment horizontal="left" vertical="center" wrapText="1"/>
    </xf>
    <xf numFmtId="0" fontId="1" fillId="3" borderId="0" xfId="0" applyFont="1" applyFill="1"/>
    <xf numFmtId="0" fontId="2" fillId="3" borderId="0" xfId="0" applyFont="1" applyFill="1" applyAlignment="1">
      <alignment vertical="top" wrapText="1"/>
    </xf>
    <xf numFmtId="0" fontId="4"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 fillId="2" borderId="11" xfId="0" applyFont="1" applyFill="1" applyBorder="1" applyAlignment="1">
      <alignment vertical="center" wrapText="1"/>
    </xf>
    <xf numFmtId="0" fontId="1" fillId="2" borderId="58" xfId="0" applyFont="1" applyFill="1" applyBorder="1" applyAlignment="1">
      <alignment wrapText="1"/>
    </xf>
    <xf numFmtId="3" fontId="2" fillId="2" borderId="42" xfId="0" applyNumberFormat="1" applyFont="1" applyFill="1" applyBorder="1" applyAlignment="1">
      <alignment horizontal="center" vertical="center" wrapText="1"/>
    </xf>
    <xf numFmtId="0" fontId="1" fillId="2" borderId="11" xfId="0" applyFont="1" applyFill="1" applyBorder="1" applyAlignment="1">
      <alignment wrapText="1"/>
    </xf>
    <xf numFmtId="3" fontId="2" fillId="2" borderId="7" xfId="0" applyNumberFormat="1"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0" borderId="11" xfId="0" applyFont="1" applyBorder="1" applyAlignment="1">
      <alignment horizontal="left" vertical="center" wrapText="1"/>
    </xf>
    <xf numFmtId="3" fontId="1" fillId="2" borderId="7" xfId="0" applyNumberFormat="1"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0" borderId="37" xfId="0" applyFont="1" applyBorder="1" applyAlignment="1">
      <alignment horizontal="left" vertical="center" wrapText="1"/>
    </xf>
    <xf numFmtId="3" fontId="1" fillId="2" borderId="35" xfId="0" applyNumberFormat="1" applyFont="1" applyFill="1" applyBorder="1" applyAlignment="1">
      <alignment horizontal="center" vertical="center" wrapText="1"/>
    </xf>
    <xf numFmtId="3" fontId="1" fillId="2" borderId="30" xfId="0" applyNumberFormat="1" applyFont="1" applyFill="1" applyBorder="1" applyAlignment="1">
      <alignment vertical="center" wrapText="1"/>
    </xf>
    <xf numFmtId="3" fontId="2" fillId="2" borderId="9" xfId="0" applyNumberFormat="1" applyFont="1" applyFill="1" applyBorder="1" applyAlignment="1">
      <alignment horizontal="center" vertical="center" wrapText="1"/>
    </xf>
    <xf numFmtId="3" fontId="2" fillId="2" borderId="14"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58" xfId="0" applyFont="1" applyFill="1" applyBorder="1" applyAlignment="1">
      <alignment vertical="center" wrapText="1"/>
    </xf>
    <xf numFmtId="3" fontId="1" fillId="2" borderId="58" xfId="0" applyNumberFormat="1" applyFont="1" applyFill="1" applyBorder="1" applyAlignment="1">
      <alignment horizontal="center" vertical="center" wrapText="1"/>
    </xf>
    <xf numFmtId="49" fontId="1" fillId="2" borderId="42" xfId="0" applyNumberFormat="1" applyFont="1" applyFill="1" applyBorder="1" applyAlignment="1">
      <alignment horizontal="center" vertical="center" wrapText="1"/>
    </xf>
    <xf numFmtId="0" fontId="1" fillId="2" borderId="58" xfId="0" applyFont="1" applyFill="1" applyBorder="1" applyAlignment="1">
      <alignment horizontal="left" vertical="center" wrapText="1"/>
    </xf>
    <xf numFmtId="3" fontId="1" fillId="2" borderId="11" xfId="0" applyNumberFormat="1" applyFont="1" applyFill="1" applyBorder="1" applyAlignment="1">
      <alignment horizontal="center" vertical="center" wrapText="1"/>
    </xf>
    <xf numFmtId="0" fontId="1" fillId="2" borderId="6" xfId="0" applyFont="1" applyFill="1" applyBorder="1" applyAlignment="1">
      <alignment vertical="top" wrapText="1"/>
    </xf>
    <xf numFmtId="3" fontId="1" fillId="2" borderId="29"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0" fontId="1" fillId="2" borderId="37" xfId="0" applyFont="1" applyFill="1" applyBorder="1" applyAlignment="1">
      <alignment vertical="center" wrapText="1"/>
    </xf>
    <xf numFmtId="3" fontId="1" fillId="2" borderId="40" xfId="0" applyNumberFormat="1" applyFont="1" applyFill="1" applyBorder="1" applyAlignment="1">
      <alignment horizontal="center" vertical="center" wrapText="1"/>
    </xf>
    <xf numFmtId="49" fontId="1" fillId="2" borderId="67" xfId="0" applyNumberFormat="1" applyFont="1" applyFill="1" applyBorder="1" applyAlignment="1">
      <alignment horizontal="center" vertical="center" wrapText="1"/>
    </xf>
    <xf numFmtId="0" fontId="1" fillId="0" borderId="6" xfId="0" applyFont="1" applyBorder="1" applyAlignment="1">
      <alignment horizontal="left" vertical="center" wrapText="1"/>
    </xf>
    <xf numFmtId="3" fontId="2" fillId="2" borderId="10"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49" fontId="1" fillId="2" borderId="69" xfId="0" applyNumberFormat="1" applyFont="1" applyFill="1" applyBorder="1" applyAlignment="1">
      <alignment horizontal="center" vertical="center" wrapText="1"/>
    </xf>
    <xf numFmtId="0" fontId="1" fillId="3" borderId="0" xfId="0" applyFont="1" applyFill="1" applyAlignment="1">
      <alignment horizontal="left" vertical="top" wrapText="1"/>
    </xf>
    <xf numFmtId="0" fontId="10" fillId="3" borderId="0" xfId="0" applyFont="1" applyFill="1" applyAlignment="1">
      <alignment vertical="top" wrapText="1"/>
    </xf>
    <xf numFmtId="0" fontId="1" fillId="2" borderId="6" xfId="0" applyFont="1" applyFill="1" applyBorder="1" applyAlignment="1">
      <alignment vertical="center" wrapText="1"/>
    </xf>
    <xf numFmtId="0" fontId="1" fillId="3" borderId="24" xfId="0" applyFont="1" applyFill="1" applyBorder="1" applyAlignment="1">
      <alignment horizontal="left" vertical="center" wrapText="1"/>
    </xf>
    <xf numFmtId="0" fontId="2" fillId="3" borderId="25" xfId="0" applyFont="1" applyFill="1" applyBorder="1" applyAlignment="1">
      <alignment vertical="top" wrapText="1"/>
    </xf>
    <xf numFmtId="0" fontId="1" fillId="3" borderId="25" xfId="0" applyFont="1" applyFill="1" applyBorder="1" applyAlignment="1">
      <alignment vertical="top" wrapText="1"/>
    </xf>
    <xf numFmtId="0" fontId="1" fillId="3" borderId="26" xfId="0" applyFont="1" applyFill="1" applyBorder="1" applyAlignment="1">
      <alignment vertical="top" wrapText="1"/>
    </xf>
    <xf numFmtId="0" fontId="1" fillId="0" borderId="0" xfId="0" applyFont="1" applyAlignment="1">
      <alignment horizontal="left" vertical="center" wrapText="1"/>
    </xf>
    <xf numFmtId="0" fontId="2" fillId="0" borderId="0" xfId="0" applyFont="1" applyAlignment="1">
      <alignment vertical="top" wrapText="1"/>
    </xf>
    <xf numFmtId="0" fontId="1" fillId="0" borderId="0" xfId="0" applyFont="1" applyAlignment="1">
      <alignment vertical="top" wrapText="1"/>
    </xf>
    <xf numFmtId="0" fontId="21" fillId="3" borderId="23" xfId="0" applyFont="1" applyFill="1" applyBorder="1" applyAlignment="1">
      <alignment wrapText="1"/>
    </xf>
    <xf numFmtId="0" fontId="2" fillId="0" borderId="0" xfId="0" applyFont="1" applyAlignment="1">
      <alignment horizontal="left" vertical="center" wrapText="1"/>
    </xf>
    <xf numFmtId="0" fontId="1" fillId="0" borderId="0" xfId="0" applyFont="1" applyAlignment="1" applyProtection="1">
      <alignment vertical="top" wrapText="1"/>
      <protection locked="0"/>
    </xf>
    <xf numFmtId="0" fontId="1" fillId="0" borderId="0" xfId="0" applyFont="1"/>
    <xf numFmtId="0" fontId="21" fillId="0" borderId="11" xfId="0" applyFont="1" applyBorder="1"/>
    <xf numFmtId="0" fontId="21" fillId="0" borderId="11" xfId="0" applyFont="1" applyBorder="1" applyAlignment="1">
      <alignment horizontal="center"/>
    </xf>
    <xf numFmtId="0" fontId="1" fillId="0" borderId="0" xfId="0" applyFont="1" applyAlignment="1">
      <alignment horizontal="left" vertical="center"/>
    </xf>
    <xf numFmtId="0" fontId="21" fillId="3" borderId="0" xfId="0" applyFont="1" applyFill="1" applyAlignment="1">
      <alignment horizontal="left" vertical="center"/>
    </xf>
    <xf numFmtId="3" fontId="1" fillId="2" borderId="37" xfId="0" applyNumberFormat="1" applyFont="1" applyFill="1" applyBorder="1" applyAlignment="1">
      <alignment horizontal="center" vertical="center" wrapText="1"/>
    </xf>
    <xf numFmtId="49" fontId="1" fillId="2" borderId="35"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0" fontId="21" fillId="3" borderId="24" xfId="0" applyFont="1" applyFill="1" applyBorder="1" applyAlignment="1">
      <alignment horizontal="left" vertical="center"/>
    </xf>
    <xf numFmtId="0" fontId="1" fillId="3" borderId="25" xfId="0" applyFont="1" applyFill="1" applyBorder="1" applyAlignment="1">
      <alignment horizontal="left" vertical="center" wrapText="1"/>
    </xf>
    <xf numFmtId="0" fontId="73" fillId="0" borderId="0" xfId="0" applyFont="1"/>
    <xf numFmtId="0" fontId="35" fillId="8" borderId="11" xfId="4" applyBorder="1" applyAlignment="1" applyProtection="1">
      <alignment horizontal="center" vertical="center" wrapText="1"/>
      <protection locked="0"/>
    </xf>
    <xf numFmtId="0" fontId="35" fillId="12" borderId="11" xfId="4" applyFill="1" applyBorder="1" applyAlignment="1" applyProtection="1">
      <alignment vertical="center"/>
      <protection locked="0"/>
    </xf>
    <xf numFmtId="0" fontId="21" fillId="18" borderId="70" xfId="0" applyFont="1" applyFill="1" applyBorder="1" applyAlignment="1">
      <alignment vertical="top" wrapText="1"/>
    </xf>
    <xf numFmtId="0" fontId="21" fillId="18" borderId="71" xfId="0" applyFont="1" applyFill="1" applyBorder="1" applyAlignment="1">
      <alignment vertical="top" wrapText="1"/>
    </xf>
    <xf numFmtId="0" fontId="21" fillId="18" borderId="73" xfId="0" applyFont="1" applyFill="1" applyBorder="1" applyAlignment="1">
      <alignment vertical="top" wrapText="1"/>
    </xf>
    <xf numFmtId="0" fontId="21" fillId="18" borderId="74" xfId="0" applyFont="1" applyFill="1" applyBorder="1" applyAlignment="1">
      <alignment vertical="top" wrapText="1"/>
    </xf>
    <xf numFmtId="0" fontId="21" fillId="0" borderId="73" xfId="0" applyFont="1" applyBorder="1" applyAlignment="1">
      <alignment vertical="top" wrapText="1"/>
    </xf>
    <xf numFmtId="0" fontId="21" fillId="0" borderId="74" xfId="0" applyFont="1" applyBorder="1" applyAlignment="1">
      <alignment vertical="top" wrapText="1"/>
    </xf>
    <xf numFmtId="0" fontId="28" fillId="18" borderId="77" xfId="0" applyFont="1" applyFill="1" applyBorder="1" applyAlignment="1">
      <alignment vertical="top" wrapText="1"/>
    </xf>
    <xf numFmtId="0" fontId="28" fillId="18" borderId="78" xfId="0" applyFont="1" applyFill="1" applyBorder="1" applyAlignment="1">
      <alignment horizontal="center" vertical="top" wrapText="1"/>
    </xf>
    <xf numFmtId="0" fontId="0" fillId="18" borderId="80" xfId="0" applyFill="1" applyBorder="1" applyAlignment="1">
      <alignment vertical="top" wrapText="1"/>
    </xf>
    <xf numFmtId="0" fontId="21" fillId="18" borderId="80" xfId="0" applyFont="1" applyFill="1" applyBorder="1" applyAlignment="1">
      <alignment vertical="top" wrapText="1"/>
    </xf>
    <xf numFmtId="0" fontId="0" fillId="18" borderId="81" xfId="0" applyFill="1" applyBorder="1" applyAlignment="1">
      <alignment vertical="top" wrapText="1"/>
    </xf>
    <xf numFmtId="0" fontId="21" fillId="18" borderId="81" xfId="0" applyFont="1" applyFill="1" applyBorder="1" applyAlignment="1">
      <alignment vertical="top" wrapText="1"/>
    </xf>
    <xf numFmtId="0" fontId="0" fillId="18" borderId="82" xfId="0" applyFill="1" applyBorder="1" applyAlignment="1">
      <alignment vertical="top" wrapText="1"/>
    </xf>
    <xf numFmtId="0" fontId="0" fillId="18" borderId="83" xfId="0" applyFill="1" applyBorder="1" applyAlignment="1">
      <alignment vertical="top" wrapText="1"/>
    </xf>
    <xf numFmtId="0" fontId="0" fillId="19" borderId="85" xfId="0" applyFill="1" applyBorder="1" applyAlignment="1">
      <alignment vertical="top" wrapText="1"/>
    </xf>
    <xf numFmtId="0" fontId="27" fillId="0" borderId="77" xfId="0" applyFont="1" applyBorder="1" applyAlignment="1">
      <alignment horizontal="center" vertical="top" wrapText="1"/>
    </xf>
    <xf numFmtId="0" fontId="27" fillId="0" borderId="78" xfId="0" applyFont="1" applyBorder="1" applyAlignment="1">
      <alignment horizontal="center" vertical="top" wrapText="1"/>
    </xf>
    <xf numFmtId="0" fontId="25" fillId="0" borderId="82" xfId="0" applyFont="1" applyBorder="1" applyAlignment="1">
      <alignment vertical="top" wrapText="1"/>
    </xf>
    <xf numFmtId="0" fontId="25" fillId="0" borderId="83" xfId="0" applyFont="1" applyBorder="1" applyAlignment="1">
      <alignment vertical="top" wrapText="1"/>
    </xf>
    <xf numFmtId="0" fontId="25" fillId="18" borderId="82" xfId="0" applyFont="1" applyFill="1" applyBorder="1" applyAlignment="1">
      <alignment vertical="top" wrapText="1"/>
    </xf>
    <xf numFmtId="0" fontId="21" fillId="0" borderId="82" xfId="0" applyFont="1" applyBorder="1" applyAlignment="1">
      <alignment vertical="top" wrapText="1"/>
    </xf>
    <xf numFmtId="0" fontId="0" fillId="0" borderId="83" xfId="0" applyBorder="1" applyAlignment="1">
      <alignment wrapText="1"/>
    </xf>
    <xf numFmtId="0" fontId="21" fillId="0" borderId="83" xfId="0" applyFont="1" applyBorder="1" applyAlignment="1">
      <alignment vertical="top" wrapText="1"/>
    </xf>
    <xf numFmtId="0" fontId="25" fillId="0" borderId="83" xfId="0" applyFont="1" applyBorder="1" applyAlignment="1">
      <alignment vertical="center" wrapText="1"/>
    </xf>
    <xf numFmtId="0" fontId="25" fillId="0" borderId="0" xfId="0" applyFont="1" applyAlignment="1">
      <alignment wrapText="1"/>
    </xf>
    <xf numFmtId="0" fontId="2" fillId="3" borderId="0" xfId="0" applyFont="1" applyFill="1" applyAlignment="1">
      <alignment horizontal="left" vertical="center" wrapText="1"/>
    </xf>
    <xf numFmtId="0" fontId="45" fillId="0" borderId="0" xfId="0" applyFont="1"/>
    <xf numFmtId="0" fontId="2" fillId="3" borderId="0" xfId="0" applyFont="1" applyFill="1" applyAlignment="1">
      <alignment horizontal="center" vertical="center" wrapText="1"/>
    </xf>
    <xf numFmtId="0" fontId="21" fillId="15" borderId="6" xfId="0" applyFont="1" applyFill="1" applyBorder="1" applyAlignment="1">
      <alignment horizontal="left" vertical="center" wrapText="1"/>
    </xf>
    <xf numFmtId="3" fontId="2" fillId="2" borderId="48"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43" fillId="21" borderId="7" xfId="4" applyFont="1" applyFill="1" applyBorder="1" applyAlignment="1" applyProtection="1">
      <alignment horizontal="center" vertical="center"/>
      <protection locked="0"/>
    </xf>
    <xf numFmtId="10" fontId="35" fillId="21" borderId="11" xfId="4" applyNumberFormat="1" applyFill="1" applyBorder="1" applyAlignment="1" applyProtection="1">
      <alignment horizontal="center" vertical="center" wrapText="1"/>
      <protection locked="0"/>
    </xf>
    <xf numFmtId="0" fontId="35" fillId="21" borderId="11" xfId="4" applyFill="1" applyBorder="1" applyAlignment="1" applyProtection="1">
      <alignment horizontal="center" vertical="center"/>
      <protection locked="0"/>
    </xf>
    <xf numFmtId="10" fontId="35" fillId="21" borderId="11" xfId="4" applyNumberFormat="1" applyFill="1" applyBorder="1" applyAlignment="1" applyProtection="1">
      <alignment horizontal="center" vertical="center"/>
      <protection locked="0"/>
    </xf>
    <xf numFmtId="0" fontId="35" fillId="21" borderId="11" xfId="4"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1" fillId="5" borderId="1" xfId="0" applyFont="1" applyFill="1" applyBorder="1" applyAlignment="1" applyProtection="1">
      <alignment horizontal="center" vertical="center"/>
    </xf>
    <xf numFmtId="0" fontId="0" fillId="2" borderId="1" xfId="0" applyFill="1" applyBorder="1" applyAlignment="1">
      <alignment horizontal="center" vertical="center"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14" fontId="1" fillId="2" borderId="16" xfId="0" applyNumberFormat="1"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2" borderId="63" xfId="0" applyFont="1" applyFill="1" applyBorder="1" applyAlignment="1" applyProtection="1">
      <alignment horizontal="center"/>
    </xf>
    <xf numFmtId="0" fontId="1" fillId="2" borderId="24" xfId="0" applyFont="1" applyFill="1" applyBorder="1" applyAlignment="1" applyProtection="1">
      <alignment horizontal="center"/>
    </xf>
    <xf numFmtId="0" fontId="2" fillId="3" borderId="0" xfId="0" applyFont="1" applyFill="1" applyBorder="1" applyAlignment="1" applyProtection="1">
      <alignment horizontal="right" wrapText="1"/>
    </xf>
    <xf numFmtId="0" fontId="1" fillId="0" borderId="0" xfId="0" applyFont="1" applyAlignment="1" applyProtection="1">
      <alignment vertical="top" wrapText="1"/>
      <protection locked="0"/>
    </xf>
    <xf numFmtId="0" fontId="2" fillId="2" borderId="43" xfId="0" applyFont="1" applyFill="1" applyBorder="1" applyAlignment="1">
      <alignment horizontal="left" vertical="center" wrapText="1"/>
    </xf>
    <xf numFmtId="0" fontId="2" fillId="2" borderId="62" xfId="0" applyFont="1" applyFill="1" applyBorder="1" applyAlignment="1">
      <alignment horizontal="left" vertical="center" wrapText="1"/>
    </xf>
    <xf numFmtId="0" fontId="1" fillId="2" borderId="41"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31" xfId="0" applyFont="1" applyFill="1" applyBorder="1" applyAlignment="1">
      <alignment horizontal="left" vertical="top" wrapText="1"/>
    </xf>
    <xf numFmtId="3" fontId="1" fillId="2" borderId="41" xfId="0" applyNumberFormat="1" applyFont="1" applyFill="1" applyBorder="1" applyAlignment="1" applyProtection="1">
      <alignment vertical="top" wrapText="1"/>
      <protection locked="0"/>
    </xf>
    <xf numFmtId="3" fontId="1" fillId="2" borderId="17"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 fillId="2" borderId="41" xfId="0" applyFont="1" applyFill="1" applyBorder="1" applyAlignment="1" applyProtection="1">
      <alignment vertical="top" wrapText="1"/>
      <protection locked="0"/>
    </xf>
    <xf numFmtId="0" fontId="1" fillId="2" borderId="17"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 fillId="2" borderId="6"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2" fillId="3" borderId="0" xfId="0" applyFont="1" applyFill="1" applyAlignment="1">
      <alignment horizontal="left" vertical="center" wrapText="1"/>
    </xf>
    <xf numFmtId="0" fontId="2" fillId="2" borderId="46"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3" borderId="0" xfId="0" applyFont="1" applyFill="1" applyAlignment="1">
      <alignment horizontal="center" vertical="center" wrapText="1"/>
    </xf>
    <xf numFmtId="0" fontId="2" fillId="3" borderId="23" xfId="0" applyFont="1" applyFill="1" applyBorder="1" applyAlignment="1">
      <alignment horizontal="center" vertical="center" wrapText="1"/>
    </xf>
    <xf numFmtId="0" fontId="1" fillId="0" borderId="0" xfId="0" applyFont="1" applyAlignment="1">
      <alignment horizontal="left" vertical="center" wrapText="1"/>
    </xf>
    <xf numFmtId="0" fontId="1" fillId="3" borderId="0" xfId="0" applyFont="1" applyFill="1" applyAlignment="1">
      <alignment horizontal="left" vertical="center" wrapText="1"/>
    </xf>
    <xf numFmtId="0" fontId="2" fillId="0" borderId="0" xfId="0" applyFont="1" applyAlignment="1">
      <alignment horizontal="left" vertical="center" wrapText="1"/>
    </xf>
    <xf numFmtId="0" fontId="2" fillId="3" borderId="25" xfId="0" applyFont="1" applyFill="1" applyBorder="1" applyAlignment="1">
      <alignment horizontal="left" vertical="center" wrapText="1"/>
    </xf>
    <xf numFmtId="3" fontId="1" fillId="0" borderId="0" xfId="0" applyNumberFormat="1" applyFont="1" applyAlignment="1" applyProtection="1">
      <alignment vertical="top" wrapText="1"/>
      <protection locked="0"/>
    </xf>
    <xf numFmtId="0" fontId="2" fillId="3" borderId="23"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 fillId="2" borderId="37" xfId="0" applyFont="1" applyFill="1" applyBorder="1" applyAlignment="1">
      <alignment horizontal="left" vertical="center" wrapText="1"/>
    </xf>
    <xf numFmtId="0" fontId="1" fillId="2" borderId="55" xfId="0" applyFont="1" applyFill="1" applyBorder="1" applyAlignment="1">
      <alignment horizontal="left" vertical="center" wrapText="1"/>
    </xf>
    <xf numFmtId="0" fontId="1" fillId="2" borderId="58" xfId="0" applyFont="1" applyFill="1" applyBorder="1" applyAlignment="1">
      <alignment horizontal="left" vertical="center" wrapText="1"/>
    </xf>
    <xf numFmtId="0" fontId="2" fillId="2" borderId="4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 fillId="2" borderId="33" xfId="0" applyFont="1" applyFill="1" applyBorder="1" applyAlignment="1">
      <alignment horizontal="left" vertical="top" wrapText="1"/>
    </xf>
    <xf numFmtId="0" fontId="1" fillId="2" borderId="5" xfId="0" applyFont="1" applyFill="1" applyBorder="1" applyAlignment="1">
      <alignment horizontal="left" vertical="top" wrapText="1"/>
    </xf>
    <xf numFmtId="0" fontId="21" fillId="0" borderId="33"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8" xfId="0" applyFont="1" applyBorder="1" applyAlignment="1">
      <alignment horizontal="center" vertical="center" wrapText="1"/>
    </xf>
    <xf numFmtId="0" fontId="2" fillId="2" borderId="41"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1" fillId="2" borderId="5"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 fillId="2" borderId="66" xfId="0" applyFont="1" applyFill="1" applyBorder="1" applyAlignment="1">
      <alignment horizontal="left" vertical="center" wrapText="1"/>
    </xf>
    <xf numFmtId="0" fontId="1" fillId="2" borderId="33" xfId="0" applyFont="1" applyFill="1" applyBorder="1" applyAlignment="1">
      <alignment vertical="top" wrapText="1"/>
    </xf>
    <xf numFmtId="0" fontId="1" fillId="2" borderId="66" xfId="0" applyFont="1" applyFill="1" applyBorder="1" applyAlignment="1">
      <alignment vertical="top" wrapText="1"/>
    </xf>
    <xf numFmtId="0" fontId="1" fillId="2" borderId="5" xfId="0" applyFont="1" applyFill="1" applyBorder="1" applyAlignment="1">
      <alignment vertical="top" wrapText="1"/>
    </xf>
    <xf numFmtId="0" fontId="71" fillId="0" borderId="6" xfId="0" applyFont="1" applyBorder="1" applyAlignment="1">
      <alignment horizontal="left" vertical="center" wrapText="1"/>
    </xf>
    <xf numFmtId="0" fontId="72" fillId="0" borderId="6" xfId="0" applyFont="1" applyBorder="1" applyAlignment="1">
      <alignment horizontal="left" vertical="center" wrapText="1"/>
    </xf>
    <xf numFmtId="0" fontId="1" fillId="2" borderId="11" xfId="0" applyFont="1" applyFill="1" applyBorder="1" applyAlignment="1">
      <alignment vertical="center" wrapText="1"/>
    </xf>
    <xf numFmtId="3" fontId="1" fillId="2" borderId="36" xfId="0" applyNumberFormat="1" applyFont="1" applyFill="1" applyBorder="1" applyAlignment="1">
      <alignment horizontal="center" vertical="center" wrapText="1"/>
    </xf>
    <xf numFmtId="3" fontId="1" fillId="2" borderId="67" xfId="0" applyNumberFormat="1" applyFont="1" applyFill="1" applyBorder="1" applyAlignment="1">
      <alignment horizontal="center" vertical="center" wrapText="1"/>
    </xf>
    <xf numFmtId="3" fontId="1" fillId="2" borderId="42" xfId="0" applyNumberFormat="1" applyFont="1" applyFill="1" applyBorder="1" applyAlignment="1">
      <alignment horizontal="center"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37" xfId="0" applyFont="1" applyFill="1" applyBorder="1" applyAlignment="1">
      <alignment horizontal="left" vertical="top" wrapText="1"/>
    </xf>
    <xf numFmtId="0" fontId="1" fillId="2" borderId="55" xfId="0" applyFont="1" applyFill="1" applyBorder="1" applyAlignment="1">
      <alignment horizontal="left" vertical="top" wrapText="1"/>
    </xf>
    <xf numFmtId="0" fontId="1" fillId="2" borderId="58" xfId="0" applyFont="1" applyFill="1" applyBorder="1" applyAlignment="1">
      <alignment horizontal="left" vertical="top" wrapText="1"/>
    </xf>
    <xf numFmtId="0" fontId="4" fillId="3" borderId="0" xfId="0" applyFont="1" applyFill="1" applyAlignment="1">
      <alignment horizontal="left" vertical="center" wrapText="1"/>
    </xf>
    <xf numFmtId="0" fontId="2" fillId="2" borderId="32" xfId="0" applyFont="1" applyFill="1" applyBorder="1" applyAlignment="1">
      <alignment horizontal="center" vertical="center" wrapText="1"/>
    </xf>
    <xf numFmtId="0" fontId="2" fillId="2" borderId="18" xfId="0" applyFont="1" applyFill="1" applyBorder="1" applyAlignment="1">
      <alignment horizontal="center" vertical="center" wrapText="1"/>
    </xf>
    <xf numFmtId="3" fontId="2" fillId="2" borderId="21" xfId="0" applyNumberFormat="1" applyFont="1" applyFill="1" applyBorder="1" applyAlignment="1">
      <alignment horizontal="center" vertical="center" wrapText="1"/>
    </xf>
    <xf numFmtId="3" fontId="2" fillId="2" borderId="26" xfId="0" applyNumberFormat="1" applyFont="1" applyFill="1" applyBorder="1" applyAlignment="1">
      <alignment horizontal="center" vertical="center" wrapText="1"/>
    </xf>
    <xf numFmtId="3" fontId="1" fillId="2" borderId="41" xfId="0" applyNumberFormat="1" applyFont="1" applyFill="1" applyBorder="1" applyAlignment="1" applyProtection="1">
      <alignment horizontal="left" vertical="top" wrapText="1"/>
      <protection locked="0"/>
    </xf>
    <xf numFmtId="3" fontId="1" fillId="2" borderId="17" xfId="0" applyNumberFormat="1" applyFont="1" applyFill="1" applyBorder="1" applyAlignment="1" applyProtection="1">
      <alignment horizontal="left" vertical="top" wrapText="1"/>
      <protection locked="0"/>
    </xf>
    <xf numFmtId="3" fontId="1" fillId="0" borderId="41" xfId="0" applyNumberFormat="1" applyFont="1" applyBorder="1" applyAlignment="1" applyProtection="1">
      <alignment horizontal="left" vertical="top" wrapText="1"/>
      <protection locked="0"/>
    </xf>
    <xf numFmtId="3" fontId="1" fillId="0" borderId="17" xfId="0" applyNumberFormat="1" applyFont="1" applyBorder="1" applyAlignment="1" applyProtection="1">
      <alignment horizontal="left" vertical="top" wrapText="1"/>
      <protection locked="0"/>
    </xf>
    <xf numFmtId="3" fontId="1" fillId="0" borderId="31" xfId="0" applyNumberFormat="1" applyFont="1" applyBorder="1" applyAlignment="1" applyProtection="1">
      <alignment horizontal="left" vertical="top" wrapText="1"/>
      <protection locked="0"/>
    </xf>
    <xf numFmtId="0" fontId="4" fillId="3" borderId="0" xfId="0" applyFont="1" applyFill="1" applyAlignment="1">
      <alignment horizontal="left" vertical="top" wrapText="1"/>
    </xf>
    <xf numFmtId="0" fontId="14" fillId="3" borderId="0" xfId="0" applyFont="1" applyFill="1" applyAlignment="1">
      <alignment horizontal="left" vertical="center" wrapText="1"/>
    </xf>
    <xf numFmtId="3" fontId="1" fillId="2" borderId="41" xfId="0" applyNumberFormat="1" applyFont="1" applyFill="1" applyBorder="1" applyAlignment="1" applyProtection="1">
      <alignment horizontal="center" vertical="center" wrapText="1"/>
      <protection locked="0"/>
    </xf>
    <xf numFmtId="3" fontId="1" fillId="2" borderId="17" xfId="0" applyNumberFormat="1" applyFont="1" applyFill="1" applyBorder="1" applyAlignment="1" applyProtection="1">
      <alignment horizontal="center" vertical="center" wrapText="1"/>
      <protection locked="0"/>
    </xf>
    <xf numFmtId="3" fontId="1" fillId="2" borderId="31" xfId="0" applyNumberFormat="1" applyFont="1" applyFill="1" applyBorder="1" applyAlignment="1" applyProtection="1">
      <alignment horizontal="center" vertical="center" wrapText="1"/>
      <protection locked="0"/>
    </xf>
    <xf numFmtId="3" fontId="1" fillId="15" borderId="41" xfId="0" applyNumberFormat="1" applyFont="1" applyFill="1" applyBorder="1" applyAlignment="1" applyProtection="1">
      <alignment horizontal="center" vertical="center" wrapText="1"/>
      <protection locked="0"/>
    </xf>
    <xf numFmtId="3" fontId="1" fillId="15" borderId="17" xfId="0" applyNumberFormat="1" applyFont="1" applyFill="1" applyBorder="1" applyAlignment="1" applyProtection="1">
      <alignment horizontal="center" vertical="center" wrapText="1"/>
      <protection locked="0"/>
    </xf>
    <xf numFmtId="3" fontId="1" fillId="15" borderId="31" xfId="0" applyNumberFormat="1" applyFont="1" applyFill="1" applyBorder="1" applyAlignment="1" applyProtection="1">
      <alignment horizontal="center" vertical="center" wrapText="1"/>
      <protection locked="0"/>
    </xf>
    <xf numFmtId="0" fontId="12" fillId="2" borderId="41" xfId="0" applyFont="1" applyFill="1" applyBorder="1" applyAlignment="1">
      <alignment horizontal="center"/>
    </xf>
    <xf numFmtId="0" fontId="12" fillId="2" borderId="17" xfId="0" applyFont="1" applyFill="1" applyBorder="1" applyAlignment="1">
      <alignment horizontal="center"/>
    </xf>
    <xf numFmtId="0" fontId="12" fillId="2" borderId="31" xfId="0" applyFont="1" applyFill="1" applyBorder="1" applyAlignment="1">
      <alignment horizontal="center"/>
    </xf>
    <xf numFmtId="0" fontId="9" fillId="3" borderId="22" xfId="0" applyFont="1" applyFill="1" applyBorder="1" applyAlignment="1">
      <alignment horizontal="center" wrapText="1"/>
    </xf>
    <xf numFmtId="0" fontId="9" fillId="3" borderId="0" xfId="0" applyFont="1" applyFill="1" applyAlignment="1">
      <alignment horizontal="center" wrapText="1"/>
    </xf>
    <xf numFmtId="0" fontId="9" fillId="3" borderId="0" xfId="0" applyFont="1" applyFill="1" applyAlignment="1">
      <alignment horizontal="center"/>
    </xf>
    <xf numFmtId="0" fontId="1" fillId="2" borderId="41"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30" fillId="3" borderId="0" xfId="0" applyFont="1" applyFill="1" applyAlignment="1">
      <alignment horizontal="left"/>
    </xf>
    <xf numFmtId="0" fontId="0" fillId="18" borderId="95" xfId="0" applyFill="1" applyBorder="1" applyAlignment="1">
      <alignment vertical="top" wrapText="1"/>
    </xf>
    <xf numFmtId="0" fontId="0" fillId="18" borderId="96" xfId="0" applyFill="1" applyBorder="1" applyAlignment="1">
      <alignment vertical="top" wrapText="1"/>
    </xf>
    <xf numFmtId="0" fontId="28" fillId="18" borderId="90" xfId="0" applyFont="1" applyFill="1" applyBorder="1" applyAlignment="1">
      <alignment horizontal="center" vertical="top" wrapText="1"/>
    </xf>
    <xf numFmtId="0" fontId="28" fillId="18" borderId="79" xfId="0" applyFont="1" applyFill="1" applyBorder="1" applyAlignment="1">
      <alignment horizontal="center" vertical="top" wrapText="1"/>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14" fillId="14" borderId="38" xfId="5" applyFont="1" applyFill="1" applyBorder="1" applyAlignment="1">
      <alignment horizontal="left" vertical="top" wrapText="1"/>
    </xf>
    <xf numFmtId="0" fontId="14" fillId="14" borderId="47" xfId="5" applyFont="1" applyFill="1" applyBorder="1" applyAlignment="1">
      <alignment horizontal="left" vertical="top" wrapText="1"/>
    </xf>
    <xf numFmtId="0" fontId="14" fillId="14" borderId="57" xfId="5" applyFont="1" applyFill="1" applyBorder="1" applyAlignment="1">
      <alignment horizontal="left" vertical="top" wrapText="1"/>
    </xf>
    <xf numFmtId="0" fontId="28" fillId="18" borderId="75" xfId="0" applyFont="1" applyFill="1" applyBorder="1" applyAlignment="1">
      <alignment vertical="top" wrapText="1"/>
    </xf>
    <xf numFmtId="0" fontId="28" fillId="18" borderId="76" xfId="0" applyFont="1" applyFill="1" applyBorder="1" applyAlignment="1">
      <alignment vertical="top" wrapText="1"/>
    </xf>
    <xf numFmtId="0" fontId="28" fillId="18" borderId="72" xfId="0" applyFont="1" applyFill="1" applyBorder="1" applyAlignment="1">
      <alignment vertical="top" wrapText="1"/>
    </xf>
    <xf numFmtId="0" fontId="21" fillId="18" borderId="75" xfId="0" applyFont="1" applyFill="1" applyBorder="1" applyAlignment="1">
      <alignment vertical="top" wrapText="1"/>
    </xf>
    <xf numFmtId="0" fontId="21" fillId="18" borderId="72" xfId="0" applyFont="1" applyFill="1" applyBorder="1" applyAlignment="1">
      <alignment vertical="top" wrapText="1"/>
    </xf>
    <xf numFmtId="0" fontId="12" fillId="2" borderId="41"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3" fillId="3" borderId="22"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3" fillId="3" borderId="0" xfId="0" applyFont="1" applyFill="1" applyBorder="1" applyAlignment="1" applyProtection="1">
      <alignment horizontal="center"/>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4" fillId="2" borderId="41" xfId="0" applyFont="1" applyFill="1" applyBorder="1" applyAlignment="1" applyProtection="1">
      <alignment horizontal="center" vertical="top" wrapText="1"/>
    </xf>
    <xf numFmtId="0" fontId="14" fillId="2" borderId="31" xfId="0" applyFont="1" applyFill="1" applyBorder="1" applyAlignment="1" applyProtection="1">
      <alignment horizontal="center" vertical="top" wrapText="1"/>
    </xf>
    <xf numFmtId="0" fontId="30" fillId="19" borderId="84" xfId="0" applyFont="1" applyFill="1" applyBorder="1" applyAlignment="1">
      <alignment vertical="top" wrapText="1"/>
    </xf>
    <xf numFmtId="0" fontId="30" fillId="19" borderId="89" xfId="0" applyFont="1" applyFill="1" applyBorder="1" applyAlignment="1">
      <alignment vertical="top" wrapText="1"/>
    </xf>
    <xf numFmtId="0" fontId="21" fillId="0" borderId="75" xfId="0" applyFont="1" applyBorder="1" applyAlignment="1">
      <alignment vertical="top" wrapText="1"/>
    </xf>
    <xf numFmtId="0" fontId="21" fillId="0" borderId="72" xfId="0" applyFont="1" applyBorder="1" applyAlignment="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3" fontId="6" fillId="0" borderId="0" xfId="0" applyNumberFormat="1" applyFont="1" applyFill="1" applyBorder="1" applyAlignment="1" applyProtection="1">
      <alignment vertical="top" wrapText="1"/>
      <protection locked="0"/>
    </xf>
    <xf numFmtId="0" fontId="0" fillId="19" borderId="84" xfId="0" applyFill="1" applyBorder="1" applyAlignment="1">
      <alignment vertical="top" wrapText="1"/>
    </xf>
    <xf numFmtId="0" fontId="0" fillId="19" borderId="89" xfId="0" applyFill="1" applyBorder="1" applyAlignment="1">
      <alignment vertical="top" wrapText="1"/>
    </xf>
    <xf numFmtId="0" fontId="21" fillId="18" borderId="91" xfId="0" applyFont="1" applyFill="1" applyBorder="1" applyAlignment="1">
      <alignment vertical="top" wrapText="1"/>
    </xf>
    <xf numFmtId="0" fontId="21" fillId="18" borderId="92" xfId="0" applyFont="1" applyFill="1" applyBorder="1" applyAlignment="1">
      <alignment vertical="top" wrapText="1"/>
    </xf>
    <xf numFmtId="0" fontId="0" fillId="18" borderId="93" xfId="0" applyFill="1" applyBorder="1" applyAlignment="1">
      <alignment vertical="top" wrapText="1"/>
    </xf>
    <xf numFmtId="0" fontId="0" fillId="18" borderId="94" xfId="0" applyFill="1" applyBorder="1" applyAlignment="1">
      <alignment vertical="top" wrapText="1"/>
    </xf>
    <xf numFmtId="0" fontId="28" fillId="19" borderId="86" xfId="0" applyFont="1" applyFill="1" applyBorder="1" applyAlignment="1">
      <alignment wrapText="1"/>
    </xf>
    <xf numFmtId="0" fontId="28" fillId="19" borderId="87" xfId="0" applyFont="1" applyFill="1" applyBorder="1" applyAlignment="1">
      <alignment wrapText="1"/>
    </xf>
    <xf numFmtId="0" fontId="28" fillId="19" borderId="88" xfId="0" applyFont="1" applyFill="1" applyBorder="1" applyAlignment="1">
      <alignment wrapText="1"/>
    </xf>
    <xf numFmtId="0" fontId="28" fillId="3" borderId="0" xfId="0" applyFont="1" applyFill="1" applyAlignment="1">
      <alignment horizontal="left"/>
    </xf>
    <xf numFmtId="0" fontId="6" fillId="0" borderId="0" xfId="0" applyFont="1" applyFill="1" applyBorder="1" applyAlignment="1" applyProtection="1">
      <alignment vertical="top" wrapText="1"/>
      <protection locked="0"/>
    </xf>
    <xf numFmtId="0" fontId="21" fillId="18" borderId="90" xfId="0" applyFont="1" applyFill="1" applyBorder="1" applyAlignment="1">
      <alignment vertical="top" wrapText="1"/>
    </xf>
    <xf numFmtId="0" fontId="21" fillId="18" borderId="97" xfId="0" applyFont="1" applyFill="1" applyBorder="1" applyAlignment="1">
      <alignment vertical="top" wrapText="1"/>
    </xf>
    <xf numFmtId="0" fontId="21" fillId="18" borderId="79" xfId="0" applyFont="1" applyFill="1" applyBorder="1" applyAlignment="1">
      <alignment vertical="top" wrapText="1"/>
    </xf>
    <xf numFmtId="0" fontId="8" fillId="0" borderId="0" xfId="0" applyFont="1" applyFill="1" applyBorder="1" applyAlignment="1" applyProtection="1">
      <alignment vertical="top" wrapText="1"/>
    </xf>
    <xf numFmtId="0" fontId="21" fillId="0" borderId="0" xfId="0" applyFont="1" applyFill="1" applyBorder="1" applyAlignment="1">
      <alignment horizontal="center" vertical="top"/>
    </xf>
    <xf numFmtId="0" fontId="21" fillId="3" borderId="64" xfId="0" applyFont="1" applyFill="1" applyBorder="1" applyAlignment="1">
      <alignment horizontal="center" vertical="top"/>
    </xf>
    <xf numFmtId="0" fontId="21" fillId="3" borderId="65" xfId="0" applyFont="1" applyFill="1" applyBorder="1" applyAlignment="1">
      <alignment horizontal="center" vertical="top"/>
    </xf>
    <xf numFmtId="0" fontId="28" fillId="0" borderId="0" xfId="0" applyFont="1" applyFill="1" applyBorder="1" applyAlignment="1">
      <alignment horizontal="center" vertical="center" wrapText="1"/>
    </xf>
    <xf numFmtId="0" fontId="21" fillId="0" borderId="95" xfId="0" applyFont="1" applyBorder="1" applyAlignment="1">
      <alignment vertical="top" wrapText="1"/>
    </xf>
    <xf numFmtId="0" fontId="21" fillId="0" borderId="96" xfId="0" applyFont="1" applyBorder="1" applyAlignment="1">
      <alignment vertical="top" wrapText="1"/>
    </xf>
    <xf numFmtId="0" fontId="25" fillId="0" borderId="95" xfId="0" applyFont="1" applyBorder="1" applyAlignment="1">
      <alignment vertical="top" wrapText="1"/>
    </xf>
    <xf numFmtId="0" fontId="25" fillId="0" borderId="96" xfId="0" applyFont="1" applyBorder="1" applyAlignment="1">
      <alignment vertical="top" wrapText="1"/>
    </xf>
    <xf numFmtId="0" fontId="28" fillId="0" borderId="8"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93" xfId="0" applyFont="1" applyBorder="1" applyAlignment="1">
      <alignment vertical="center" wrapText="1"/>
    </xf>
    <xf numFmtId="0" fontId="21" fillId="0" borderId="94" xfId="0" applyFont="1" applyBorder="1" applyAlignment="1">
      <alignment vertical="center" wrapText="1"/>
    </xf>
    <xf numFmtId="0" fontId="28" fillId="0" borderId="6" xfId="0" applyFont="1" applyBorder="1" applyAlignment="1">
      <alignment horizontal="left" vertical="center" wrapText="1"/>
    </xf>
    <xf numFmtId="0" fontId="28" fillId="0" borderId="11" xfId="0" applyFont="1" applyBorder="1" applyAlignment="1">
      <alignment horizontal="left" vertical="center" wrapText="1"/>
    </xf>
    <xf numFmtId="0" fontId="21" fillId="2" borderId="11" xfId="0" applyFont="1" applyFill="1" applyBorder="1" applyAlignment="1">
      <alignment horizontal="left" vertical="top" wrapText="1"/>
    </xf>
    <xf numFmtId="0" fontId="21" fillId="2" borderId="7" xfId="0" applyFont="1" applyFill="1" applyBorder="1" applyAlignment="1">
      <alignment horizontal="left" vertical="top"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1" fillId="0" borderId="13" xfId="0" applyFont="1" applyBorder="1" applyAlignment="1">
      <alignment horizontal="center" vertical="top" wrapText="1"/>
    </xf>
    <xf numFmtId="0" fontId="21" fillId="0" borderId="14" xfId="0" applyFont="1" applyBorder="1" applyAlignment="1">
      <alignment horizontal="center" vertical="top" wrapText="1"/>
    </xf>
    <xf numFmtId="0" fontId="28" fillId="0" borderId="32" xfId="0" applyFont="1" applyBorder="1" applyAlignment="1">
      <alignment horizontal="left" vertical="center" wrapText="1"/>
    </xf>
    <xf numFmtId="0" fontId="21" fillId="0" borderId="61" xfId="0" applyFont="1" applyBorder="1" applyAlignment="1">
      <alignment horizontal="left" vertical="center" wrapText="1"/>
    </xf>
    <xf numFmtId="0" fontId="21" fillId="0" borderId="61" xfId="0" applyFont="1" applyBorder="1" applyAlignment="1">
      <alignment horizontal="center" vertical="top" wrapText="1"/>
    </xf>
    <xf numFmtId="0" fontId="21" fillId="0" borderId="18" xfId="0" applyFont="1" applyBorder="1" applyAlignment="1">
      <alignment horizontal="center" vertical="top" wrapText="1"/>
    </xf>
    <xf numFmtId="0" fontId="74" fillId="0" borderId="75" xfId="0" applyFont="1" applyBorder="1" applyAlignment="1">
      <alignment vertical="center" wrapText="1"/>
    </xf>
    <xf numFmtId="0" fontId="74" fillId="0" borderId="76" xfId="0" applyFont="1" applyBorder="1" applyAlignment="1">
      <alignment vertical="center" wrapText="1"/>
    </xf>
    <xf numFmtId="0" fontId="74" fillId="0" borderId="94" xfId="0" applyFont="1" applyBorder="1" applyAlignment="1">
      <alignment vertical="center" wrapText="1"/>
    </xf>
    <xf numFmtId="0" fontId="0" fillId="0" borderId="100" xfId="0" applyBorder="1" applyAlignment="1">
      <alignment vertical="center" wrapText="1"/>
    </xf>
    <xf numFmtId="0" fontId="0" fillId="0" borderId="101" xfId="0" applyBorder="1" applyAlignment="1">
      <alignment vertical="center" wrapText="1"/>
    </xf>
    <xf numFmtId="0" fontId="0" fillId="0" borderId="96" xfId="0" applyBorder="1" applyAlignment="1">
      <alignment vertical="center" wrapText="1"/>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1" fillId="0" borderId="10" xfId="0" applyFont="1" applyBorder="1" applyAlignment="1">
      <alignment horizontal="center" vertical="top" wrapText="1"/>
    </xf>
    <xf numFmtId="0" fontId="21" fillId="0" borderId="9" xfId="0" applyFont="1" applyBorder="1" applyAlignment="1">
      <alignment horizontal="center" vertical="top" wrapText="1"/>
    </xf>
    <xf numFmtId="0" fontId="0" fillId="18" borderId="75" xfId="0" applyFill="1" applyBorder="1" applyAlignment="1">
      <alignment vertical="center" wrapText="1"/>
    </xf>
    <xf numFmtId="0" fontId="0" fillId="18" borderId="76" xfId="0" applyFill="1" applyBorder="1" applyAlignment="1">
      <alignment vertical="center" wrapText="1"/>
    </xf>
    <xf numFmtId="0" fontId="0" fillId="18" borderId="94" xfId="0" applyFill="1" applyBorder="1" applyAlignment="1">
      <alignment vertical="center" wrapText="1"/>
    </xf>
    <xf numFmtId="0" fontId="28" fillId="0" borderId="49" xfId="0" applyFont="1" applyBorder="1" applyAlignment="1">
      <alignment horizontal="left" vertical="center" wrapText="1"/>
    </xf>
    <xf numFmtId="0" fontId="28" fillId="0" borderId="54" xfId="0" applyFont="1" applyBorder="1" applyAlignment="1">
      <alignment horizontal="left" vertical="center" wrapText="1"/>
    </xf>
    <xf numFmtId="0" fontId="25" fillId="0" borderId="75" xfId="0" applyFont="1" applyBorder="1" applyAlignment="1">
      <alignment vertical="top" wrapText="1"/>
    </xf>
    <xf numFmtId="0" fontId="25" fillId="0" borderId="76" xfId="0" applyFont="1" applyBorder="1" applyAlignment="1">
      <alignment vertical="top" wrapText="1"/>
    </xf>
    <xf numFmtId="0" fontId="25" fillId="0" borderId="94" xfId="0" applyFont="1" applyBorder="1" applyAlignment="1">
      <alignment vertical="top" wrapText="1"/>
    </xf>
    <xf numFmtId="0" fontId="28" fillId="0" borderId="43" xfId="0" applyFont="1" applyBorder="1" applyAlignment="1">
      <alignment horizontal="left" vertical="center" wrapText="1"/>
    </xf>
    <xf numFmtId="0" fontId="28" fillId="0" borderId="62" xfId="0" applyFont="1" applyBorder="1" applyAlignment="1">
      <alignment horizontal="left" vertical="center" wrapText="1"/>
    </xf>
    <xf numFmtId="0" fontId="25" fillId="18" borderId="100" xfId="0" applyFont="1" applyFill="1" applyBorder="1" applyAlignment="1">
      <alignment vertical="top" wrapText="1"/>
    </xf>
    <xf numFmtId="0" fontId="25" fillId="18" borderId="101" xfId="0" applyFont="1" applyFill="1" applyBorder="1" applyAlignment="1">
      <alignment vertical="top" wrapText="1"/>
    </xf>
    <xf numFmtId="0" fontId="25" fillId="18" borderId="96" xfId="0" applyFont="1" applyFill="1" applyBorder="1" applyAlignment="1">
      <alignment vertical="top" wrapText="1"/>
    </xf>
    <xf numFmtId="0" fontId="28" fillId="13" borderId="0" xfId="0" applyFont="1" applyFill="1" applyAlignment="1">
      <alignment horizontal="left" vertical="top" wrapText="1"/>
    </xf>
    <xf numFmtId="0" fontId="28" fillId="0" borderId="46" xfId="0" applyFont="1" applyBorder="1" applyAlignment="1">
      <alignment horizontal="left" vertical="center" wrapText="1"/>
    </xf>
    <xf numFmtId="0" fontId="28" fillId="0" borderId="57" xfId="0" applyFont="1" applyBorder="1" applyAlignment="1">
      <alignment horizontal="left" vertical="center" wrapText="1"/>
    </xf>
    <xf numFmtId="0" fontId="0" fillId="0" borderId="10" xfId="0" applyBorder="1" applyAlignment="1">
      <alignment horizontal="center" vertical="top"/>
    </xf>
    <xf numFmtId="0" fontId="0" fillId="0" borderId="9"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2" borderId="98" xfId="0" applyFill="1" applyBorder="1" applyAlignment="1">
      <alignment vertical="center" wrapText="1"/>
    </xf>
    <xf numFmtId="0" fontId="0" fillId="2" borderId="99" xfId="0" applyFill="1" applyBorder="1" applyAlignment="1">
      <alignment vertical="center" wrapText="1"/>
    </xf>
    <xf numFmtId="0" fontId="0" fillId="2" borderId="92" xfId="0" applyFill="1" applyBorder="1" applyAlignment="1">
      <alignment vertical="center" wrapText="1"/>
    </xf>
    <xf numFmtId="0" fontId="21" fillId="0" borderId="5"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37" xfId="0" applyFont="1" applyBorder="1" applyAlignment="1">
      <alignment horizontal="left" vertical="top" wrapText="1"/>
    </xf>
    <xf numFmtId="0" fontId="21" fillId="0" borderId="58" xfId="0" applyFont="1" applyBorder="1" applyAlignment="1">
      <alignment horizontal="left" vertical="top" wrapText="1"/>
    </xf>
    <xf numFmtId="0" fontId="25" fillId="0" borderId="98" xfId="0" applyFont="1" applyBorder="1" applyAlignment="1">
      <alignment vertical="top" wrapText="1"/>
    </xf>
    <xf numFmtId="0" fontId="25" fillId="0" borderId="99" xfId="0" applyFont="1" applyBorder="1" applyAlignment="1">
      <alignment vertical="top" wrapText="1"/>
    </xf>
    <xf numFmtId="0" fontId="25" fillId="0" borderId="92" xfId="0" applyFont="1" applyBorder="1" applyAlignment="1">
      <alignment vertical="top" wrapText="1"/>
    </xf>
    <xf numFmtId="0" fontId="21" fillId="0" borderId="33" xfId="0" applyFont="1" applyBorder="1" applyAlignment="1">
      <alignment horizontal="left" vertical="center" wrapText="1"/>
    </xf>
    <xf numFmtId="0" fontId="21" fillId="0" borderId="66" xfId="0" applyFont="1" applyBorder="1" applyAlignment="1">
      <alignment horizontal="left" vertical="center" wrapText="1"/>
    </xf>
    <xf numFmtId="0" fontId="49" fillId="0" borderId="41" xfId="0" applyFont="1" applyBorder="1" applyAlignment="1">
      <alignment horizontal="center"/>
    </xf>
    <xf numFmtId="0" fontId="49" fillId="0" borderId="17" xfId="0" applyFont="1" applyBorder="1" applyAlignment="1">
      <alignment horizontal="center"/>
    </xf>
    <xf numFmtId="0" fontId="49" fillId="0" borderId="31" xfId="0" applyFont="1" applyBorder="1" applyAlignment="1">
      <alignment horizontal="center"/>
    </xf>
    <xf numFmtId="0" fontId="21" fillId="0" borderId="5" xfId="0" applyFont="1" applyBorder="1" applyAlignment="1">
      <alignment horizontal="left" vertical="center" wrapText="1"/>
    </xf>
    <xf numFmtId="0" fontId="21" fillId="0" borderId="43" xfId="0" applyFont="1" applyBorder="1" applyAlignment="1">
      <alignment horizontal="left" vertical="center"/>
    </xf>
    <xf numFmtId="0" fontId="21" fillId="0" borderId="62" xfId="0" applyFont="1" applyBorder="1" applyAlignment="1">
      <alignment horizontal="left" vertical="center"/>
    </xf>
    <xf numFmtId="0" fontId="21" fillId="0" borderId="39" xfId="0" applyFont="1" applyBorder="1" applyAlignment="1">
      <alignment horizontal="center" vertical="top"/>
    </xf>
    <xf numFmtId="0" fontId="21" fillId="0" borderId="44" xfId="0" applyFont="1" applyBorder="1" applyAlignment="1">
      <alignment horizontal="center" vertical="top"/>
    </xf>
    <xf numFmtId="0" fontId="21" fillId="0" borderId="45" xfId="0" applyFont="1" applyBorder="1" applyAlignment="1">
      <alignment horizontal="center" vertical="top"/>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8" fillId="0" borderId="11" xfId="0" applyFont="1" applyBorder="1" applyAlignment="1">
      <alignment horizontal="center" vertical="center" wrapText="1"/>
    </xf>
    <xf numFmtId="0" fontId="28" fillId="0" borderId="7" xfId="0" applyFont="1" applyBorder="1" applyAlignment="1">
      <alignment horizontal="center" vertical="center" wrapText="1"/>
    </xf>
    <xf numFmtId="0" fontId="21" fillId="2" borderId="49" xfId="0" applyFont="1" applyFill="1" applyBorder="1" applyAlignment="1">
      <alignment horizontal="left" vertical="center" wrapText="1"/>
    </xf>
    <xf numFmtId="0" fontId="21" fillId="2" borderId="54" xfId="0" applyFont="1" applyFill="1" applyBorder="1" applyAlignment="1">
      <alignment horizontal="left" vertical="center" wrapText="1"/>
    </xf>
    <xf numFmtId="0" fontId="28" fillId="0" borderId="30"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21" fillId="0" borderId="11" xfId="0" applyFont="1" applyBorder="1" applyAlignment="1">
      <alignment horizontal="left" vertical="top" wrapText="1"/>
    </xf>
    <xf numFmtId="0" fontId="21" fillId="0" borderId="7" xfId="0" applyFont="1" applyBorder="1" applyAlignment="1">
      <alignment horizontal="left" vertical="top" wrapText="1"/>
    </xf>
    <xf numFmtId="0" fontId="21" fillId="0" borderId="11" xfId="0" applyFont="1" applyBorder="1" applyAlignment="1">
      <alignment horizontal="left" vertical="top"/>
    </xf>
    <xf numFmtId="0" fontId="21" fillId="0" borderId="7" xfId="0" applyFont="1" applyBorder="1" applyAlignment="1">
      <alignment horizontal="left" vertical="top"/>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21" fillId="0" borderId="12" xfId="0" applyFont="1" applyBorder="1" applyAlignment="1">
      <alignment horizontal="center" vertical="top" wrapText="1"/>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2" borderId="10" xfId="0" applyFont="1" applyFill="1" applyBorder="1" applyAlignment="1">
      <alignment horizontal="left" vertical="top" wrapText="1"/>
    </xf>
    <xf numFmtId="0" fontId="21" fillId="2" borderId="9" xfId="0" applyFont="1" applyFill="1" applyBorder="1" applyAlignment="1">
      <alignment horizontal="left" vertical="top" wrapText="1"/>
    </xf>
    <xf numFmtId="0" fontId="28" fillId="0" borderId="47" xfId="0" applyFont="1" applyBorder="1" applyAlignment="1">
      <alignment horizontal="left" vertical="center" wrapText="1"/>
    </xf>
    <xf numFmtId="0" fontId="28" fillId="0" borderId="48" xfId="0" applyFont="1" applyBorder="1" applyAlignment="1">
      <alignment horizontal="left" vertical="center" wrapText="1"/>
    </xf>
    <xf numFmtId="0" fontId="28" fillId="0" borderId="8" xfId="0" applyFont="1" applyBorder="1" applyAlignment="1">
      <alignment horizontal="left" vertical="top" wrapText="1"/>
    </xf>
    <xf numFmtId="0" fontId="28" fillId="0" borderId="10" xfId="0" applyFont="1" applyBorder="1" applyAlignment="1">
      <alignment horizontal="left" vertical="top" wrapText="1"/>
    </xf>
    <xf numFmtId="0" fontId="28" fillId="0" borderId="9" xfId="0" applyFont="1" applyBorder="1" applyAlignment="1">
      <alignment horizontal="left" vertical="top" wrapText="1"/>
    </xf>
    <xf numFmtId="0" fontId="28" fillId="0" borderId="6"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4" xfId="0" applyFont="1" applyBorder="1" applyAlignment="1">
      <alignment horizontal="center" vertical="center" wrapText="1"/>
    </xf>
    <xf numFmtId="0" fontId="28" fillId="3" borderId="0" xfId="0" applyFont="1" applyFill="1" applyAlignment="1">
      <alignment horizontal="left" vertical="center" wrapText="1"/>
    </xf>
    <xf numFmtId="0" fontId="21" fillId="3" borderId="0" xfId="0" applyFont="1" applyFill="1" applyAlignment="1">
      <alignment horizontal="center" vertical="top"/>
    </xf>
    <xf numFmtId="0" fontId="49" fillId="0" borderId="41" xfId="0" applyFont="1" applyBorder="1" applyAlignment="1">
      <alignment horizontal="center" vertical="top"/>
    </xf>
    <xf numFmtId="0" fontId="49" fillId="0" borderId="17" xfId="0" applyFont="1" applyBorder="1" applyAlignment="1">
      <alignment horizontal="center" vertical="top"/>
    </xf>
    <xf numFmtId="0" fontId="49" fillId="0" borderId="31" xfId="0" applyFont="1" applyBorder="1" applyAlignment="1">
      <alignment horizontal="center" vertical="top"/>
    </xf>
    <xf numFmtId="0" fontId="21" fillId="0" borderId="10" xfId="0" applyFont="1" applyBorder="1" applyAlignment="1">
      <alignment horizontal="left" vertical="top"/>
    </xf>
    <xf numFmtId="0" fontId="21" fillId="0" borderId="9"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49" fillId="0" borderId="41" xfId="0" applyFont="1" applyFill="1" applyBorder="1" applyAlignment="1">
      <alignment horizontal="center"/>
    </xf>
    <xf numFmtId="0" fontId="49" fillId="0" borderId="31" xfId="0" applyFont="1" applyFill="1" applyBorder="1" applyAlignment="1">
      <alignment horizontal="center"/>
    </xf>
    <xf numFmtId="0" fontId="1" fillId="2" borderId="41"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left"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 fillId="2" borderId="41"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20" fillId="2" borderId="41" xfId="1" applyFill="1" applyBorder="1" applyAlignment="1" applyProtection="1">
      <alignment horizontal="center"/>
      <protection locked="0"/>
    </xf>
    <xf numFmtId="0" fontId="10" fillId="3" borderId="0" xfId="0" applyFont="1" applyFill="1" applyBorder="1" applyAlignment="1" applyProtection="1">
      <alignment horizontal="center" wrapText="1"/>
    </xf>
    <xf numFmtId="0" fontId="14" fillId="3" borderId="0" xfId="0" applyFont="1" applyFill="1" applyBorder="1" applyAlignment="1" applyProtection="1">
      <alignment horizontal="right" vertical="center" wrapText="1"/>
    </xf>
    <xf numFmtId="0" fontId="68" fillId="0" borderId="11" xfId="0" applyFont="1" applyBorder="1" applyAlignment="1">
      <alignment horizontal="left" vertical="center" wrapText="1"/>
    </xf>
    <xf numFmtId="0" fontId="66" fillId="3" borderId="11" xfId="0" applyFont="1" applyFill="1" applyBorder="1" applyAlignment="1">
      <alignment horizontal="left" vertical="center" wrapText="1"/>
    </xf>
    <xf numFmtId="9" fontId="67" fillId="2" borderId="37" xfId="0" applyNumberFormat="1" applyFont="1" applyFill="1" applyBorder="1" applyAlignment="1">
      <alignment horizontal="center" vertical="center"/>
    </xf>
    <xf numFmtId="9" fontId="67" fillId="2" borderId="55" xfId="0" applyNumberFormat="1" applyFont="1" applyFill="1" applyBorder="1" applyAlignment="1">
      <alignment horizontal="center" vertical="center"/>
    </xf>
    <xf numFmtId="9" fontId="67" fillId="2" borderId="58" xfId="0" applyNumberFormat="1" applyFont="1" applyFill="1" applyBorder="1" applyAlignment="1">
      <alignment horizontal="center" vertical="center"/>
    </xf>
    <xf numFmtId="0" fontId="66" fillId="3" borderId="11" xfId="0" applyFont="1" applyFill="1" applyBorder="1" applyAlignment="1">
      <alignment horizontal="center" vertical="center" wrapText="1"/>
    </xf>
    <xf numFmtId="0" fontId="64" fillId="0" borderId="11" xfId="0" applyFont="1" applyBorder="1" applyAlignment="1">
      <alignment horizontal="left" vertical="center" wrapText="1"/>
    </xf>
    <xf numFmtId="0" fontId="64" fillId="0" borderId="11" xfId="0" applyFont="1" applyBorder="1" applyAlignment="1">
      <alignment vertical="center" wrapText="1"/>
    </xf>
    <xf numFmtId="0" fontId="60" fillId="2" borderId="22" xfId="0" applyFont="1" applyFill="1" applyBorder="1" applyAlignment="1">
      <alignment horizontal="center"/>
    </xf>
    <xf numFmtId="0" fontId="60" fillId="2" borderId="0" xfId="0" applyFont="1" applyFill="1" applyAlignment="1">
      <alignment horizontal="center"/>
    </xf>
    <xf numFmtId="0" fontId="60" fillId="2" borderId="23" xfId="0" applyFont="1" applyFill="1" applyBorder="1" applyAlignment="1">
      <alignment horizontal="center"/>
    </xf>
    <xf numFmtId="0" fontId="61" fillId="3" borderId="0" xfId="0" applyFont="1" applyFill="1" applyAlignment="1">
      <alignment horizontal="center"/>
    </xf>
    <xf numFmtId="0" fontId="61" fillId="3" borderId="23" xfId="0" applyFont="1" applyFill="1" applyBorder="1" applyAlignment="1">
      <alignment horizontal="center"/>
    </xf>
    <xf numFmtId="0" fontId="62" fillId="3" borderId="0" xfId="0" applyFont="1" applyFill="1" applyAlignment="1">
      <alignment horizontal="center" wrapText="1"/>
    </xf>
    <xf numFmtId="0" fontId="62" fillId="3" borderId="23" xfId="0" applyFont="1" applyFill="1" applyBorder="1" applyAlignment="1">
      <alignment horizontal="center" wrapText="1"/>
    </xf>
    <xf numFmtId="0" fontId="63" fillId="3" borderId="0" xfId="0" applyFont="1" applyFill="1" applyAlignment="1">
      <alignment horizontal="center" vertical="center" wrapText="1"/>
    </xf>
    <xf numFmtId="0" fontId="63" fillId="3" borderId="23" xfId="0" applyFont="1" applyFill="1" applyBorder="1" applyAlignment="1">
      <alignment horizontal="center" vertical="center" wrapText="1"/>
    </xf>
    <xf numFmtId="0" fontId="31" fillId="4" borderId="28" xfId="0" applyFont="1" applyFill="1" applyBorder="1" applyAlignment="1">
      <alignment horizontal="center"/>
    </xf>
    <xf numFmtId="0" fontId="31" fillId="4" borderId="1" xfId="0" applyFont="1" applyFill="1" applyBorder="1" applyAlignment="1">
      <alignment horizontal="center"/>
    </xf>
    <xf numFmtId="0" fontId="55" fillId="3" borderId="20" xfId="0" applyFont="1" applyFill="1" applyBorder="1" applyAlignment="1">
      <alignment horizontal="left" vertical="top" wrapText="1"/>
    </xf>
    <xf numFmtId="0" fontId="31" fillId="20" borderId="90" xfId="0" applyFont="1" applyFill="1" applyBorder="1" applyAlignment="1">
      <alignment horizontal="center" wrapText="1"/>
    </xf>
    <xf numFmtId="0" fontId="31" fillId="20" borderId="79" xfId="0" applyFont="1" applyFill="1" applyBorder="1" applyAlignment="1">
      <alignment horizontal="center" wrapText="1"/>
    </xf>
    <xf numFmtId="0" fontId="23" fillId="0" borderId="41" xfId="0" applyFont="1" applyFill="1" applyBorder="1" applyAlignment="1">
      <alignment horizontal="center"/>
    </xf>
    <xf numFmtId="0" fontId="23" fillId="0" borderId="52" xfId="0" applyFont="1" applyFill="1" applyBorder="1" applyAlignment="1">
      <alignment horizontal="center"/>
    </xf>
    <xf numFmtId="0" fontId="26" fillId="3" borderId="25" xfId="0" applyFont="1" applyFill="1" applyBorder="1"/>
    <xf numFmtId="0" fontId="21" fillId="0" borderId="91" xfId="0" applyFont="1" applyBorder="1" applyAlignment="1">
      <alignment vertical="center" wrapText="1"/>
    </xf>
    <xf numFmtId="0" fontId="21" fillId="0" borderId="92" xfId="0" applyFont="1" applyBorder="1" applyAlignment="1">
      <alignment vertical="center" wrapText="1"/>
    </xf>
    <xf numFmtId="0" fontId="0" fillId="15" borderId="37" xfId="0" applyFill="1" applyBorder="1" applyAlignment="1" applyProtection="1">
      <alignment horizontal="center" vertical="center" wrapText="1"/>
    </xf>
    <xf numFmtId="0" fontId="0" fillId="15" borderId="55" xfId="0" applyFill="1" applyBorder="1" applyAlignment="1" applyProtection="1">
      <alignment horizontal="center" vertical="center" wrapText="1"/>
    </xf>
    <xf numFmtId="0" fontId="0" fillId="15" borderId="58" xfId="0" applyFill="1" applyBorder="1" applyAlignment="1" applyProtection="1">
      <alignment horizontal="center" vertical="center" wrapText="1"/>
    </xf>
    <xf numFmtId="0" fontId="57" fillId="0" borderId="37" xfId="0" applyFont="1" applyBorder="1" applyAlignment="1" applyProtection="1">
      <alignment horizontal="left" vertical="center" wrapText="1"/>
    </xf>
    <xf numFmtId="0" fontId="57" fillId="0" borderId="55"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8" fillId="11" borderId="30" xfId="0" applyFont="1" applyFill="1" applyBorder="1" applyAlignment="1" applyProtection="1">
      <alignment horizontal="center" vertical="center" wrapText="1"/>
    </xf>
    <xf numFmtId="0" fontId="58" fillId="11" borderId="54" xfId="0" applyFont="1" applyFill="1" applyBorder="1" applyAlignment="1" applyProtection="1">
      <alignment horizontal="center" vertical="center" wrapText="1"/>
    </xf>
    <xf numFmtId="0" fontId="51" fillId="8" borderId="30" xfId="4" applyFont="1" applyBorder="1" applyAlignment="1" applyProtection="1">
      <alignment horizontal="center" vertical="center"/>
      <protection locked="0"/>
    </xf>
    <xf numFmtId="0" fontId="51" fillId="8" borderId="54" xfId="4" applyFont="1" applyBorder="1" applyAlignment="1" applyProtection="1">
      <alignment horizontal="center" vertical="center"/>
      <protection locked="0"/>
    </xf>
    <xf numFmtId="0" fontId="51" fillId="12" borderId="30" xfId="4" applyFont="1" applyFill="1" applyBorder="1" applyAlignment="1" applyProtection="1">
      <alignment horizontal="center" vertical="center"/>
      <protection locked="0"/>
    </xf>
    <xf numFmtId="0" fontId="51" fillId="12" borderId="54" xfId="4" applyFont="1" applyFill="1" applyBorder="1" applyAlignment="1" applyProtection="1">
      <alignment horizontal="center" vertical="center"/>
      <protection locked="0"/>
    </xf>
    <xf numFmtId="0" fontId="0" fillId="10" borderId="41"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57" fillId="10" borderId="37" xfId="0" applyFont="1" applyFill="1" applyBorder="1" applyAlignment="1" applyProtection="1">
      <alignment horizontal="left" vertical="center" wrapText="1"/>
    </xf>
    <xf numFmtId="0" fontId="57" fillId="10" borderId="58" xfId="0" applyFont="1" applyFill="1" applyBorder="1" applyAlignment="1" applyProtection="1">
      <alignment horizontal="left" vertical="center" wrapText="1"/>
    </xf>
    <xf numFmtId="0" fontId="58" fillId="11" borderId="58" xfId="0" applyFont="1" applyFill="1" applyBorder="1" applyAlignment="1" applyProtection="1">
      <alignment horizontal="center" vertical="center"/>
    </xf>
    <xf numFmtId="0" fontId="58" fillId="11" borderId="29" xfId="0" applyFont="1" applyFill="1" applyBorder="1" applyAlignment="1" applyProtection="1">
      <alignment horizontal="center" vertical="center"/>
    </xf>
    <xf numFmtId="0" fontId="58" fillId="11" borderId="10" xfId="0" applyFont="1" applyFill="1" applyBorder="1" applyAlignment="1" applyProtection="1">
      <alignment horizontal="center" vertical="center"/>
    </xf>
    <xf numFmtId="0" fontId="58" fillId="11" borderId="9" xfId="0" applyFont="1" applyFill="1" applyBorder="1" applyAlignment="1" applyProtection="1">
      <alignment horizontal="center" vertical="center"/>
    </xf>
    <xf numFmtId="0" fontId="58" fillId="11" borderId="47" xfId="0" applyFont="1" applyFill="1" applyBorder="1" applyAlignment="1" applyProtection="1">
      <alignment horizontal="center" vertical="center"/>
    </xf>
    <xf numFmtId="0" fontId="58" fillId="11" borderId="48" xfId="0" applyFont="1" applyFill="1" applyBorder="1" applyAlignment="1" applyProtection="1">
      <alignment horizontal="center" vertical="center"/>
    </xf>
    <xf numFmtId="0" fontId="58" fillId="11" borderId="38" xfId="0" applyFont="1" applyFill="1" applyBorder="1" applyAlignment="1" applyProtection="1">
      <alignment horizontal="center" vertical="center"/>
    </xf>
    <xf numFmtId="0" fontId="46" fillId="8" borderId="30" xfId="4" applyFont="1" applyBorder="1" applyAlignment="1" applyProtection="1">
      <alignment horizontal="center" vertical="center" wrapText="1"/>
      <protection locked="0"/>
    </xf>
    <xf numFmtId="0" fontId="46" fillId="8" borderId="50" xfId="4" applyFont="1" applyBorder="1" applyAlignment="1" applyProtection="1">
      <alignment horizontal="center" vertical="center" wrapText="1"/>
      <protection locked="0"/>
    </xf>
    <xf numFmtId="0" fontId="46" fillId="12" borderId="30" xfId="4" applyFont="1" applyFill="1" applyBorder="1" applyAlignment="1" applyProtection="1">
      <alignment horizontal="center" vertical="center" wrapText="1"/>
      <protection locked="0"/>
    </xf>
    <xf numFmtId="0" fontId="46" fillId="12" borderId="50" xfId="4" applyFont="1" applyFill="1" applyBorder="1" applyAlignment="1" applyProtection="1">
      <alignment horizontal="center" vertical="center" wrapText="1"/>
      <protection locked="0"/>
    </xf>
    <xf numFmtId="0" fontId="57" fillId="0" borderId="11" xfId="0" applyFont="1" applyBorder="1" applyAlignment="1" applyProtection="1">
      <alignment horizontal="left" vertical="center" wrapText="1"/>
    </xf>
    <xf numFmtId="0" fontId="58" fillId="11" borderId="51" xfId="0" applyFont="1" applyFill="1" applyBorder="1" applyAlignment="1" applyProtection="1">
      <alignment horizontal="center" vertical="center" wrapText="1"/>
    </xf>
    <xf numFmtId="0" fontId="58" fillId="11" borderId="50" xfId="0" applyFont="1" applyFill="1" applyBorder="1" applyAlignment="1" applyProtection="1">
      <alignment horizontal="center" vertical="center" wrapText="1"/>
    </xf>
    <xf numFmtId="0" fontId="46" fillId="8" borderId="50" xfId="4" applyFont="1" applyBorder="1" applyAlignment="1" applyProtection="1">
      <alignment horizontal="center" vertical="center"/>
      <protection locked="0"/>
    </xf>
    <xf numFmtId="0" fontId="46" fillId="12" borderId="50" xfId="4" applyFont="1" applyFill="1" applyBorder="1" applyAlignment="1" applyProtection="1">
      <alignment horizontal="center" vertical="center"/>
      <protection locked="0"/>
    </xf>
    <xf numFmtId="0" fontId="46" fillId="12" borderId="51" xfId="4" applyFon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wrapText="1"/>
    </xf>
    <xf numFmtId="0" fontId="38" fillId="11" borderId="51" xfId="0" applyFont="1" applyFill="1" applyBorder="1" applyAlignment="1" applyProtection="1">
      <alignment horizontal="center" vertical="center" wrapText="1"/>
    </xf>
    <xf numFmtId="0" fontId="36" fillId="0" borderId="0" xfId="0" applyFont="1" applyAlignment="1" applyProtection="1">
      <alignment horizontal="left"/>
    </xf>
    <xf numFmtId="0" fontId="0" fillId="10" borderId="37"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38" fillId="11" borderId="38" xfId="0" applyFont="1" applyFill="1" applyBorder="1" applyAlignment="1" applyProtection="1">
      <alignment horizontal="center" vertical="center" wrapText="1"/>
    </xf>
    <xf numFmtId="0" fontId="38" fillId="11" borderId="57" xfId="0" applyFont="1" applyFill="1" applyBorder="1" applyAlignment="1" applyProtection="1">
      <alignment horizontal="center" vertical="center" wrapText="1"/>
    </xf>
    <xf numFmtId="0" fontId="35" fillId="12" borderId="37" xfId="4" applyFill="1" applyBorder="1" applyAlignment="1" applyProtection="1">
      <alignment horizontal="center" wrapText="1"/>
      <protection locked="0"/>
    </xf>
    <xf numFmtId="0" fontId="35" fillId="12" borderId="58" xfId="4" applyFill="1" applyBorder="1" applyAlignment="1" applyProtection="1">
      <alignment horizontal="center" wrapText="1"/>
      <protection locked="0"/>
    </xf>
    <xf numFmtId="0" fontId="35" fillId="12" borderId="35" xfId="4" applyFill="1" applyBorder="1" applyAlignment="1" applyProtection="1">
      <alignment horizontal="center" wrapText="1"/>
      <protection locked="0"/>
    </xf>
    <xf numFmtId="0" fontId="35" fillId="12" borderId="42" xfId="4" applyFill="1" applyBorder="1" applyAlignment="1" applyProtection="1">
      <alignment horizontal="center" wrapText="1"/>
      <protection locked="0"/>
    </xf>
    <xf numFmtId="0" fontId="0" fillId="0" borderId="37"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35" fillId="12" borderId="35" xfId="4" applyFill="1" applyBorder="1" applyAlignment="1" applyProtection="1">
      <alignment horizontal="center" vertical="center" wrapText="1"/>
      <protection locked="0"/>
    </xf>
    <xf numFmtId="0" fontId="35" fillId="12" borderId="42" xfId="4" applyFill="1" applyBorder="1" applyAlignment="1" applyProtection="1">
      <alignment horizontal="center" vertical="center" wrapText="1"/>
      <protection locked="0"/>
    </xf>
    <xf numFmtId="0" fontId="35" fillId="12" borderId="37" xfId="4" applyFill="1" applyBorder="1" applyAlignment="1" applyProtection="1">
      <alignment horizontal="center" vertical="center" wrapText="1"/>
      <protection locked="0"/>
    </xf>
    <xf numFmtId="0" fontId="35" fillId="12" borderId="58" xfId="4" applyFill="1" applyBorder="1" applyAlignment="1" applyProtection="1">
      <alignment horizontal="center" vertical="center" wrapText="1"/>
      <protection locked="0"/>
    </xf>
    <xf numFmtId="0" fontId="0" fillId="15" borderId="37" xfId="0" applyFill="1" applyBorder="1" applyAlignment="1" applyProtection="1">
      <alignment horizontal="left" vertical="center" wrapText="1"/>
    </xf>
    <xf numFmtId="0" fontId="0" fillId="15" borderId="55" xfId="0" applyFill="1" applyBorder="1" applyAlignment="1" applyProtection="1">
      <alignment horizontal="left" vertical="center" wrapText="1"/>
    </xf>
    <xf numFmtId="0" fontId="0" fillId="15" borderId="58" xfId="0" applyFill="1" applyBorder="1" applyAlignment="1" applyProtection="1">
      <alignment horizontal="left" vertical="center" wrapText="1"/>
    </xf>
    <xf numFmtId="0" fontId="43" fillId="12" borderId="37" xfId="4" applyFont="1" applyFill="1" applyBorder="1" applyAlignment="1" applyProtection="1">
      <alignment horizontal="center" vertical="center"/>
      <protection locked="0"/>
    </xf>
    <xf numFmtId="0" fontId="43" fillId="12" borderId="58" xfId="4" applyFont="1" applyFill="1" applyBorder="1" applyAlignment="1" applyProtection="1">
      <alignment horizontal="center" vertical="center"/>
      <protection locked="0"/>
    </xf>
    <xf numFmtId="0" fontId="43" fillId="8" borderId="37" xfId="4" applyFont="1" applyBorder="1" applyAlignment="1" applyProtection="1">
      <alignment horizontal="center" vertical="center"/>
      <protection locked="0"/>
    </xf>
    <xf numFmtId="0" fontId="43" fillId="8" borderId="58" xfId="4" applyFont="1" applyBorder="1" applyAlignment="1" applyProtection="1">
      <alignment horizontal="center" vertical="center"/>
      <protection locked="0"/>
    </xf>
    <xf numFmtId="0" fontId="35" fillId="8" borderId="37" xfId="4" applyBorder="1" applyAlignment="1" applyProtection="1">
      <alignment horizontal="center" vertical="center" wrapText="1"/>
      <protection locked="0"/>
    </xf>
    <xf numFmtId="0" fontId="35" fillId="8" borderId="58" xfId="4" applyBorder="1" applyAlignment="1" applyProtection="1">
      <alignment horizontal="center" vertical="center" wrapText="1"/>
      <protection locked="0"/>
    </xf>
    <xf numFmtId="0" fontId="35" fillId="8" borderId="35" xfId="4" applyBorder="1" applyAlignment="1" applyProtection="1">
      <alignment horizontal="center" wrapText="1"/>
      <protection locked="0"/>
    </xf>
    <xf numFmtId="0" fontId="35" fillId="8" borderId="42" xfId="4" applyBorder="1" applyAlignment="1" applyProtection="1">
      <alignment horizontal="center" wrapText="1"/>
      <protection locked="0"/>
    </xf>
    <xf numFmtId="0" fontId="38" fillId="11" borderId="30" xfId="0" applyFont="1" applyFill="1" applyBorder="1" applyAlignment="1">
      <alignment horizontal="center" vertical="center" wrapText="1"/>
    </xf>
    <xf numFmtId="0" fontId="38" fillId="11" borderId="51" xfId="0" applyFont="1" applyFill="1" applyBorder="1" applyAlignment="1">
      <alignment horizontal="center" vertical="center" wrapText="1"/>
    </xf>
    <xf numFmtId="0" fontId="38" fillId="11" borderId="38" xfId="0" applyFont="1" applyFill="1" applyBorder="1" applyAlignment="1" applyProtection="1">
      <alignment horizontal="center" vertical="center"/>
    </xf>
    <xf numFmtId="0" fontId="38" fillId="11" borderId="57" xfId="0" applyFont="1" applyFill="1" applyBorder="1" applyAlignment="1" applyProtection="1">
      <alignment horizontal="center" vertical="center"/>
    </xf>
    <xf numFmtId="0" fontId="35" fillId="8" borderId="35" xfId="4" applyBorder="1" applyAlignment="1" applyProtection="1">
      <alignment horizontal="center" vertical="center" wrapText="1"/>
      <protection locked="0"/>
    </xf>
    <xf numFmtId="0" fontId="35" fillId="8" borderId="42" xfId="4" applyBorder="1" applyAlignment="1" applyProtection="1">
      <alignment horizontal="center" vertical="center" wrapText="1"/>
      <protection locked="0"/>
    </xf>
    <xf numFmtId="0" fontId="43" fillId="8" borderId="30" xfId="4" applyFont="1" applyBorder="1" applyAlignment="1" applyProtection="1">
      <alignment horizontal="center" vertical="center" wrapText="1"/>
      <protection locked="0"/>
    </xf>
    <xf numFmtId="0" fontId="43" fillId="8" borderId="51"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1" xfId="4" applyFont="1" applyFill="1" applyBorder="1" applyAlignment="1" applyProtection="1">
      <alignment horizontal="center" vertical="center" wrapText="1"/>
      <protection locked="0"/>
    </xf>
    <xf numFmtId="0" fontId="38" fillId="11" borderId="47" xfId="0" applyFont="1" applyFill="1" applyBorder="1" applyAlignment="1" applyProtection="1">
      <alignment horizontal="center" vertical="center"/>
    </xf>
    <xf numFmtId="0" fontId="38" fillId="11" borderId="46" xfId="0" applyFont="1" applyFill="1" applyBorder="1" applyAlignment="1" applyProtection="1">
      <alignment horizontal="center" vertical="center" wrapText="1"/>
    </xf>
    <xf numFmtId="0" fontId="38" fillId="11" borderId="48" xfId="0" applyFont="1" applyFill="1" applyBorder="1" applyAlignment="1" applyProtection="1">
      <alignment horizontal="center" vertical="center"/>
    </xf>
    <xf numFmtId="0" fontId="0" fillId="15" borderId="29" xfId="0" applyFill="1" applyBorder="1" applyAlignment="1" applyProtection="1">
      <alignment horizontal="left" vertical="center" wrapText="1"/>
    </xf>
    <xf numFmtId="0" fontId="35" fillId="12" borderId="50" xfId="4" applyFill="1" applyBorder="1" applyAlignment="1" applyProtection="1">
      <alignment horizontal="center" vertical="center"/>
      <protection locked="0"/>
    </xf>
    <xf numFmtId="0" fontId="35" fillId="12" borderId="51" xfId="4" applyFill="1" applyBorder="1" applyAlignment="1" applyProtection="1">
      <alignment horizontal="center" vertical="center"/>
      <protection locked="0"/>
    </xf>
    <xf numFmtId="0" fontId="35" fillId="12" borderId="49" xfId="4" applyFill="1" applyBorder="1" applyAlignment="1" applyProtection="1">
      <alignment horizontal="center" vertical="center" wrapText="1"/>
      <protection locked="0"/>
    </xf>
    <xf numFmtId="0" fontId="35" fillId="12" borderId="54"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1" xfId="4" applyFill="1" applyBorder="1" applyAlignment="1" applyProtection="1">
      <alignment horizontal="center" vertical="center" wrapText="1"/>
      <protection locked="0"/>
    </xf>
    <xf numFmtId="0" fontId="38" fillId="11" borderId="50" xfId="0" applyFont="1" applyFill="1" applyBorder="1" applyAlignment="1">
      <alignment horizontal="center" vertical="center" wrapText="1"/>
    </xf>
    <xf numFmtId="0" fontId="38" fillId="11" borderId="50" xfId="0" applyFont="1" applyFill="1" applyBorder="1" applyAlignment="1" applyProtection="1">
      <alignment horizontal="center" vertical="center" wrapText="1"/>
    </xf>
    <xf numFmtId="0" fontId="35" fillId="8" borderId="50" xfId="4" applyBorder="1" applyAlignment="1" applyProtection="1">
      <alignment horizontal="center" vertical="center"/>
      <protection locked="0"/>
    </xf>
    <xf numFmtId="0" fontId="35" fillId="21" borderId="50" xfId="4" applyFill="1" applyBorder="1" applyAlignment="1" applyProtection="1">
      <alignment horizontal="center" vertical="center"/>
      <protection locked="0"/>
    </xf>
    <xf numFmtId="0" fontId="35" fillId="21" borderId="51" xfId="4" applyFill="1"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4" xfId="4" applyNumberFormat="1" applyBorder="1" applyAlignment="1" applyProtection="1">
      <alignment horizontal="center" vertical="center" wrapText="1"/>
      <protection locked="0"/>
    </xf>
    <xf numFmtId="0" fontId="35" fillId="8" borderId="30" xfId="4" applyBorder="1" applyAlignment="1" applyProtection="1">
      <alignment horizontal="center" vertical="center" wrapText="1"/>
      <protection locked="0"/>
    </xf>
    <xf numFmtId="0" fontId="35" fillId="8" borderId="50" xfId="4" applyBorder="1" applyAlignment="1" applyProtection="1">
      <alignment horizontal="center" vertical="center" wrapText="1"/>
      <protection locked="0"/>
    </xf>
    <xf numFmtId="0" fontId="35" fillId="8" borderId="51" xfId="4" applyBorder="1" applyAlignment="1" applyProtection="1">
      <alignment horizontal="center" vertical="center" wrapText="1"/>
      <protection locked="0"/>
    </xf>
    <xf numFmtId="0" fontId="35" fillId="8" borderId="30" xfId="4" applyBorder="1" applyAlignment="1" applyProtection="1">
      <alignment horizontal="center"/>
      <protection locked="0"/>
    </xf>
    <xf numFmtId="0" fontId="35" fillId="8" borderId="51" xfId="4" applyBorder="1" applyAlignment="1" applyProtection="1">
      <alignment horizontal="center"/>
      <protection locked="0"/>
    </xf>
    <xf numFmtId="0" fontId="35" fillId="12" borderId="30" xfId="4" applyFill="1" applyBorder="1" applyAlignment="1" applyProtection="1">
      <alignment horizontal="center" vertical="center"/>
      <protection locked="0"/>
    </xf>
    <xf numFmtId="0" fontId="35" fillId="12" borderId="54" xfId="4" applyFill="1" applyBorder="1" applyAlignment="1" applyProtection="1">
      <alignment horizontal="center" vertical="center"/>
      <protection locked="0"/>
    </xf>
    <xf numFmtId="0" fontId="35" fillId="8" borderId="30" xfId="4" applyBorder="1" applyAlignment="1" applyProtection="1">
      <alignment horizontal="center" vertical="center"/>
      <protection locked="0"/>
    </xf>
    <xf numFmtId="0" fontId="35" fillId="8" borderId="54" xfId="4" applyBorder="1" applyAlignment="1" applyProtection="1">
      <alignment horizontal="center" vertical="center"/>
      <protection locked="0"/>
    </xf>
    <xf numFmtId="0" fontId="0" fillId="0" borderId="37" xfId="0" applyFill="1" applyBorder="1" applyAlignment="1" applyProtection="1">
      <alignment horizontal="left" vertical="center" wrapText="1"/>
    </xf>
    <xf numFmtId="0" fontId="0" fillId="0" borderId="58" xfId="0" applyFill="1" applyBorder="1" applyAlignment="1" applyProtection="1">
      <alignment horizontal="left" vertical="center" wrapText="1"/>
    </xf>
    <xf numFmtId="0" fontId="38" fillId="11" borderId="46" xfId="0" applyFont="1" applyFill="1" applyBorder="1" applyAlignment="1">
      <alignment horizontal="center" vertical="center"/>
    </xf>
    <xf numFmtId="0" fontId="38" fillId="11" borderId="57" xfId="0" applyFont="1" applyFill="1" applyBorder="1" applyAlignment="1">
      <alignment horizontal="center" vertical="center"/>
    </xf>
    <xf numFmtId="0" fontId="38" fillId="11" borderId="46" xfId="0" applyFont="1" applyFill="1" applyBorder="1" applyAlignment="1" applyProtection="1">
      <alignment horizontal="center" vertical="center"/>
    </xf>
    <xf numFmtId="0" fontId="35" fillId="8" borderId="54"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1" borderId="54"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5" fillId="8" borderId="37" xfId="4" applyBorder="1" applyAlignment="1" applyProtection="1">
      <alignment horizontal="center" vertical="center"/>
      <protection locked="0"/>
    </xf>
    <xf numFmtId="0" fontId="35" fillId="8" borderId="58" xfId="4" applyBorder="1" applyAlignment="1" applyProtection="1">
      <alignment horizontal="center" vertical="center"/>
      <protection locked="0"/>
    </xf>
    <xf numFmtId="0" fontId="35" fillId="9" borderId="37" xfId="4" applyFill="1" applyBorder="1" applyAlignment="1" applyProtection="1">
      <alignment horizontal="center" vertical="center"/>
      <protection locked="0"/>
    </xf>
    <xf numFmtId="0" fontId="35" fillId="9" borderId="58" xfId="4" applyFill="1" applyBorder="1" applyAlignment="1" applyProtection="1">
      <alignment horizontal="center" vertical="center"/>
      <protection locked="0"/>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8" xfId="0" applyFill="1" applyBorder="1" applyAlignment="1" applyProtection="1">
      <alignment horizontal="center" vertical="center"/>
    </xf>
    <xf numFmtId="0" fontId="35" fillId="12" borderId="35" xfId="4" applyFill="1" applyBorder="1" applyAlignment="1" applyProtection="1">
      <alignment horizontal="center" vertical="center"/>
      <protection locked="0"/>
    </xf>
    <xf numFmtId="0" fontId="35" fillId="12" borderId="42" xfId="4" applyFill="1" applyBorder="1" applyAlignment="1" applyProtection="1">
      <alignment horizontal="center" vertical="center"/>
      <protection locked="0"/>
    </xf>
    <xf numFmtId="0" fontId="35" fillId="8" borderId="35" xfId="4" applyBorder="1" applyAlignment="1" applyProtection="1">
      <alignment horizontal="center" vertical="center"/>
      <protection locked="0"/>
    </xf>
    <xf numFmtId="0" fontId="35" fillId="8" borderId="42" xfId="4" applyBorder="1" applyAlignment="1" applyProtection="1">
      <alignment horizontal="center" vertical="center"/>
      <protection locked="0"/>
    </xf>
    <xf numFmtId="0" fontId="35" fillId="12" borderId="37" xfId="4" applyFill="1" applyBorder="1" applyAlignment="1" applyProtection="1">
      <alignment horizontal="center" vertical="center"/>
      <protection locked="0"/>
    </xf>
    <xf numFmtId="0" fontId="35" fillId="12" borderId="58" xfId="4" applyFill="1" applyBorder="1" applyAlignment="1" applyProtection="1">
      <alignment horizontal="center" vertical="center"/>
      <protection locked="0"/>
    </xf>
    <xf numFmtId="0" fontId="35" fillId="21" borderId="37" xfId="4" applyFill="1" applyBorder="1" applyAlignment="1" applyProtection="1">
      <alignment horizontal="center" vertical="center"/>
      <protection locked="0"/>
    </xf>
    <xf numFmtId="0" fontId="35" fillId="21" borderId="58" xfId="4" applyFill="1" applyBorder="1" applyAlignment="1" applyProtection="1">
      <alignment horizontal="center" vertical="center"/>
      <protection locked="0"/>
    </xf>
    <xf numFmtId="0" fontId="35" fillId="21" borderId="35" xfId="4" applyFill="1" applyBorder="1" applyAlignment="1" applyProtection="1">
      <alignment horizontal="center" vertical="center"/>
      <protection locked="0"/>
    </xf>
    <xf numFmtId="0" fontId="35" fillId="21" borderId="42" xfId="4" applyFill="1" applyBorder="1" applyAlignment="1" applyProtection="1">
      <alignment horizontal="center" vertical="center"/>
      <protection locked="0"/>
    </xf>
    <xf numFmtId="0" fontId="0" fillId="10" borderId="37"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10" fontId="35" fillId="12" borderId="30" xfId="4" applyNumberFormat="1" applyFill="1" applyBorder="1" applyAlignment="1" applyProtection="1">
      <alignment horizontal="center" vertical="center"/>
      <protection locked="0"/>
    </xf>
    <xf numFmtId="10" fontId="35" fillId="12" borderId="54" xfId="4" applyNumberFormat="1" applyFill="1" applyBorder="1" applyAlignment="1" applyProtection="1">
      <alignment horizontal="center" vertical="center"/>
      <protection locked="0"/>
    </xf>
    <xf numFmtId="0" fontId="0" fillId="15" borderId="37" xfId="0" applyFill="1" applyBorder="1" applyAlignment="1">
      <alignment horizontal="center" vertical="center" wrapText="1"/>
    </xf>
    <xf numFmtId="0" fontId="0" fillId="15" borderId="55" xfId="0" applyFill="1" applyBorder="1" applyAlignment="1">
      <alignment horizontal="center" vertical="center" wrapText="1"/>
    </xf>
    <xf numFmtId="0" fontId="0" fillId="15" borderId="58" xfId="0" applyFill="1" applyBorder="1" applyAlignment="1">
      <alignment horizontal="center" vertical="center" wrapText="1"/>
    </xf>
    <xf numFmtId="0" fontId="43" fillId="12" borderId="30" xfId="4" applyFont="1" applyFill="1" applyBorder="1" applyAlignment="1" applyProtection="1">
      <alignment horizontal="center" vertical="center"/>
      <protection locked="0"/>
    </xf>
    <xf numFmtId="0" fontId="43" fillId="12" borderId="54" xfId="4" applyFont="1" applyFill="1" applyBorder="1" applyAlignment="1" applyProtection="1">
      <alignment horizontal="center" vertical="center"/>
      <protection locked="0"/>
    </xf>
    <xf numFmtId="0" fontId="0" fillId="0" borderId="37"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43" fillId="8" borderId="30" xfId="4" applyFont="1" applyBorder="1" applyAlignment="1" applyProtection="1">
      <alignment horizontal="center" vertical="center"/>
      <protection locked="0"/>
    </xf>
    <xf numFmtId="0" fontId="43" fillId="8" borderId="54" xfId="4" applyFont="1" applyBorder="1" applyAlignment="1" applyProtection="1">
      <alignment horizontal="center" vertical="center"/>
      <protection locked="0"/>
    </xf>
    <xf numFmtId="0" fontId="24" fillId="3" borderId="20" xfId="0" applyFont="1" applyFill="1" applyBorder="1" applyAlignment="1">
      <alignment horizontal="center" vertical="center"/>
    </xf>
    <xf numFmtId="0" fontId="56" fillId="3" borderId="19" xfId="0" applyFont="1" applyFill="1" applyBorder="1" applyAlignment="1">
      <alignment horizontal="center" vertical="top" wrapText="1"/>
    </xf>
    <xf numFmtId="0" fontId="56"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0" xfId="0" applyFont="1" applyFill="1" applyBorder="1" applyAlignment="1">
      <alignment horizontal="center" vertical="center"/>
    </xf>
    <xf numFmtId="0" fontId="32" fillId="2" borderId="54" xfId="0" applyFont="1" applyFill="1" applyBorder="1" applyAlignment="1">
      <alignment horizontal="center" vertical="center"/>
    </xf>
    <xf numFmtId="0" fontId="35" fillId="8" borderId="30" xfId="4" applyBorder="1" applyAlignment="1" applyProtection="1">
      <alignment horizontal="left" vertical="center" wrapText="1"/>
      <protection locked="0"/>
    </xf>
    <xf numFmtId="0" fontId="35" fillId="8" borderId="50" xfId="4" applyBorder="1" applyAlignment="1" applyProtection="1">
      <alignment horizontal="left" vertical="center" wrapText="1"/>
      <protection locked="0"/>
    </xf>
    <xf numFmtId="0" fontId="35" fillId="8" borderId="51"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35" fillId="12" borderId="50" xfId="4" applyFill="1" applyBorder="1" applyAlignment="1" applyProtection="1">
      <alignment horizontal="left" vertical="center" wrapText="1"/>
      <protection locked="0"/>
    </xf>
    <xf numFmtId="0" fontId="35" fillId="12" borderId="51" xfId="4" applyFill="1" applyBorder="1" applyAlignment="1" applyProtection="1">
      <alignment horizontal="left" vertical="center" wrapText="1"/>
      <protection locked="0"/>
    </xf>
    <xf numFmtId="0" fontId="35" fillId="12" borderId="30" xfId="4" applyFill="1" applyBorder="1" applyAlignment="1" applyProtection="1">
      <alignment horizontal="center"/>
      <protection locked="0"/>
    </xf>
    <xf numFmtId="0" fontId="35" fillId="12" borderId="51" xfId="4" applyFill="1" applyBorder="1" applyAlignment="1" applyProtection="1">
      <alignment horizontal="center"/>
      <protection locked="0"/>
    </xf>
  </cellXfs>
  <cellStyles count="6">
    <cellStyle name="Bad" xfId="3" builtinId="27"/>
    <cellStyle name="Good" xfId="2" builtinId="26"/>
    <cellStyle name="Hyperlink" xfId="1" builtinId="8"/>
    <cellStyle name="Neutral" xfId="4" builtinId="28"/>
    <cellStyle name="Normal" xfId="0" builtinId="0"/>
    <cellStyle name="Normal 2" xfId="5" xr:uid="{992707B8-4693-467C-9757-5949F8A199E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7</xdr:row>
          <xdr:rowOff>292100</xdr:rowOff>
        </xdr:from>
        <xdr:to>
          <xdr:col>6</xdr:col>
          <xdr:colOff>501650</xdr:colOff>
          <xdr:row>7</xdr:row>
          <xdr:rowOff>444500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3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44450</xdr:rowOff>
        </xdr:from>
        <xdr:to>
          <xdr:col>5</xdr:col>
          <xdr:colOff>1866900</xdr:colOff>
          <xdr:row>7</xdr:row>
          <xdr:rowOff>254000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3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13804</xdr:colOff>
          <xdr:row>11</xdr:row>
          <xdr:rowOff>96631</xdr:rowOff>
        </xdr:from>
        <xdr:to>
          <xdr:col>3</xdr:col>
          <xdr:colOff>1080604</xdr:colOff>
          <xdr:row>13</xdr:row>
          <xdr:rowOff>125206</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3431259" y="4241449"/>
              <a:ext cx="1066800" cy="4496666"/>
              <a:chOff x="3057525" y="5286375"/>
              <a:chExt cx="1066800" cy="219075"/>
            </a:xfrm>
          </xdr:grpSpPr>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300-000003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300-000004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15</xdr:row>
          <xdr:rowOff>28575</xdr:rowOff>
        </xdr:to>
        <xdr:grpSp>
          <xdr:nvGrpSpPr>
            <xdr:cNvPr id="7" name="Group 6">
              <a:extLst>
                <a:ext uri="{FF2B5EF4-FFF2-40B4-BE49-F238E27FC236}">
                  <a16:creationId xmlns:a16="http://schemas.microsoft.com/office/drawing/2014/main" id="{00000000-0008-0000-0300-000007000000}"/>
                </a:ext>
              </a:extLst>
            </xdr:cNvPr>
            <xdr:cNvGrpSpPr/>
          </xdr:nvGrpSpPr>
          <xdr:grpSpPr>
            <a:xfrm>
              <a:off x="3417455" y="10425545"/>
              <a:ext cx="1066800" cy="282575"/>
              <a:chOff x="3057525" y="5286375"/>
              <a:chExt cx="1066800" cy="219075"/>
            </a:xfrm>
          </xdr:grpSpPr>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300-000005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300-000006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10" name="Group 9">
              <a:extLst>
                <a:ext uri="{FF2B5EF4-FFF2-40B4-BE49-F238E27FC236}">
                  <a16:creationId xmlns:a16="http://schemas.microsoft.com/office/drawing/2014/main" id="{00000000-0008-0000-0300-00000A000000}"/>
                </a:ext>
              </a:extLst>
            </xdr:cNvPr>
            <xdr:cNvGrpSpPr/>
          </xdr:nvGrpSpPr>
          <xdr:grpSpPr>
            <a:xfrm>
              <a:off x="3417455" y="10679545"/>
              <a:ext cx="1066800" cy="282575"/>
              <a:chOff x="3057525" y="5286375"/>
              <a:chExt cx="1066800" cy="219075"/>
            </a:xfrm>
          </xdr:grpSpPr>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300-000007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300-000008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16</xdr:row>
          <xdr:rowOff>219075</xdr:rowOff>
        </xdr:to>
        <xdr:grpSp>
          <xdr:nvGrpSpPr>
            <xdr:cNvPr id="13" name="Group 12">
              <a:extLst>
                <a:ext uri="{FF2B5EF4-FFF2-40B4-BE49-F238E27FC236}">
                  <a16:creationId xmlns:a16="http://schemas.microsoft.com/office/drawing/2014/main" id="{00000000-0008-0000-0300-00000D000000}"/>
                </a:ext>
              </a:extLst>
            </xdr:cNvPr>
            <xdr:cNvGrpSpPr/>
          </xdr:nvGrpSpPr>
          <xdr:grpSpPr>
            <a:xfrm>
              <a:off x="3417455" y="10933545"/>
              <a:ext cx="1066800" cy="219075"/>
              <a:chOff x="3057525" y="5286375"/>
              <a:chExt cx="1066800" cy="219075"/>
            </a:xfrm>
          </xdr:grpSpPr>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300-000009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300-00000A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13804</xdr:colOff>
          <xdr:row>9</xdr:row>
          <xdr:rowOff>1504674</xdr:rowOff>
        </xdr:from>
        <xdr:to>
          <xdr:col>4</xdr:col>
          <xdr:colOff>1080604</xdr:colOff>
          <xdr:row>11</xdr:row>
          <xdr:rowOff>139010</xdr:rowOff>
        </xdr:to>
        <xdr:grpSp>
          <xdr:nvGrpSpPr>
            <xdr:cNvPr id="16" name="Group 15">
              <a:extLst>
                <a:ext uri="{FF2B5EF4-FFF2-40B4-BE49-F238E27FC236}">
                  <a16:creationId xmlns:a16="http://schemas.microsoft.com/office/drawing/2014/main" id="{00000000-0008-0000-0300-000010000000}"/>
                </a:ext>
              </a:extLst>
            </xdr:cNvPr>
            <xdr:cNvGrpSpPr/>
          </xdr:nvGrpSpPr>
          <xdr:grpSpPr>
            <a:xfrm>
              <a:off x="5786531" y="3756038"/>
              <a:ext cx="1066800" cy="527790"/>
              <a:chOff x="3057525" y="5286375"/>
              <a:chExt cx="1066800" cy="219075"/>
            </a:xfrm>
          </xdr:grpSpPr>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300-00000B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300-00000C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27608</xdr:colOff>
          <xdr:row>11</xdr:row>
          <xdr:rowOff>115448</xdr:rowOff>
        </xdr:from>
        <xdr:to>
          <xdr:col>4</xdr:col>
          <xdr:colOff>1094408</xdr:colOff>
          <xdr:row>13</xdr:row>
          <xdr:rowOff>144023</xdr:rowOff>
        </xdr:to>
        <xdr:grpSp>
          <xdr:nvGrpSpPr>
            <xdr:cNvPr id="19" name="Group 18">
              <a:extLst>
                <a:ext uri="{FF2B5EF4-FFF2-40B4-BE49-F238E27FC236}">
                  <a16:creationId xmlns:a16="http://schemas.microsoft.com/office/drawing/2014/main" id="{00000000-0008-0000-0300-000013000000}"/>
                </a:ext>
              </a:extLst>
            </xdr:cNvPr>
            <xdr:cNvGrpSpPr/>
          </xdr:nvGrpSpPr>
          <xdr:grpSpPr>
            <a:xfrm>
              <a:off x="5800335" y="4260266"/>
              <a:ext cx="1066800" cy="4496666"/>
              <a:chOff x="3057525" y="5286375"/>
              <a:chExt cx="1066800" cy="219075"/>
            </a:xfrm>
          </xdr:grpSpPr>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300-00000D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300-00000E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2" name="Group 21">
              <a:extLst>
                <a:ext uri="{FF2B5EF4-FFF2-40B4-BE49-F238E27FC236}">
                  <a16:creationId xmlns:a16="http://schemas.microsoft.com/office/drawing/2014/main" id="{00000000-0008-0000-0300-000016000000}"/>
                </a:ext>
              </a:extLst>
            </xdr:cNvPr>
            <xdr:cNvGrpSpPr/>
          </xdr:nvGrpSpPr>
          <xdr:grpSpPr>
            <a:xfrm>
              <a:off x="3417455" y="11395364"/>
              <a:ext cx="1066800" cy="732847"/>
              <a:chOff x="3057525" y="5286375"/>
              <a:chExt cx="1066800" cy="219075"/>
            </a:xfrm>
          </xdr:grpSpPr>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300-00000F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300-000010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25" name="Group 24">
              <a:extLst>
                <a:ext uri="{FF2B5EF4-FFF2-40B4-BE49-F238E27FC236}">
                  <a16:creationId xmlns:a16="http://schemas.microsoft.com/office/drawing/2014/main" id="{00000000-0008-0000-0300-000019000000}"/>
                </a:ext>
              </a:extLst>
            </xdr:cNvPr>
            <xdr:cNvGrpSpPr/>
          </xdr:nvGrpSpPr>
          <xdr:grpSpPr>
            <a:xfrm>
              <a:off x="3417455" y="12099636"/>
              <a:ext cx="1066800" cy="282575"/>
              <a:chOff x="3057525" y="5286375"/>
              <a:chExt cx="1066800" cy="219075"/>
            </a:xfrm>
          </xdr:grpSpPr>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300-000011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300-000012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28" name="Group 27">
              <a:extLst>
                <a:ext uri="{FF2B5EF4-FFF2-40B4-BE49-F238E27FC236}">
                  <a16:creationId xmlns:a16="http://schemas.microsoft.com/office/drawing/2014/main" id="{00000000-0008-0000-0300-00001C000000}"/>
                </a:ext>
              </a:extLst>
            </xdr:cNvPr>
            <xdr:cNvGrpSpPr/>
          </xdr:nvGrpSpPr>
          <xdr:grpSpPr>
            <a:xfrm>
              <a:off x="3417455" y="12353636"/>
              <a:ext cx="1066800" cy="1564121"/>
              <a:chOff x="3057525" y="5286375"/>
              <a:chExt cx="1066800" cy="219075"/>
            </a:xfrm>
          </xdr:grpSpPr>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300-000013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300-000014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3036955</xdr:colOff>
          <xdr:row>17</xdr:row>
          <xdr:rowOff>234674</xdr:rowOff>
        </xdr:from>
        <xdr:to>
          <xdr:col>3</xdr:col>
          <xdr:colOff>1066799</xdr:colOff>
          <xdr:row>23</xdr:row>
          <xdr:rowOff>14770</xdr:rowOff>
        </xdr:to>
        <xdr:grpSp>
          <xdr:nvGrpSpPr>
            <xdr:cNvPr id="31" name="Group 30">
              <a:extLst>
                <a:ext uri="{FF2B5EF4-FFF2-40B4-BE49-F238E27FC236}">
                  <a16:creationId xmlns:a16="http://schemas.microsoft.com/office/drawing/2014/main" id="{00000000-0008-0000-0300-00001F000000}"/>
                </a:ext>
              </a:extLst>
            </xdr:cNvPr>
            <xdr:cNvGrpSpPr/>
          </xdr:nvGrpSpPr>
          <xdr:grpSpPr>
            <a:xfrm>
              <a:off x="3267864" y="11630038"/>
              <a:ext cx="1216390" cy="4051914"/>
              <a:chOff x="3057518" y="5286375"/>
              <a:chExt cx="1066806" cy="219075"/>
            </a:xfrm>
          </xdr:grpSpPr>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300-000015B00000}"/>
                  </a:ext>
                </a:extLst>
              </xdr:cNvPr>
              <xdr:cNvSpPr/>
            </xdr:nvSpPr>
            <xdr:spPr bwMode="auto">
              <a:xfrm>
                <a:off x="3057518"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300-000016B00000}"/>
                  </a:ext>
                </a:extLst>
              </xdr:cNvPr>
              <xdr:cNvSpPr/>
            </xdr:nvSpPr>
            <xdr:spPr bwMode="auto">
              <a:xfrm>
                <a:off x="360997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165651</xdr:rowOff>
        </xdr:from>
        <xdr:to>
          <xdr:col>3</xdr:col>
          <xdr:colOff>1066800</xdr:colOff>
          <xdr:row>23</xdr:row>
          <xdr:rowOff>194227</xdr:rowOff>
        </xdr:to>
        <xdr:grpSp>
          <xdr:nvGrpSpPr>
            <xdr:cNvPr id="34" name="Group 33">
              <a:extLst>
                <a:ext uri="{FF2B5EF4-FFF2-40B4-BE49-F238E27FC236}">
                  <a16:creationId xmlns:a16="http://schemas.microsoft.com/office/drawing/2014/main" id="{00000000-0008-0000-0300-000022000000}"/>
                </a:ext>
              </a:extLst>
            </xdr:cNvPr>
            <xdr:cNvGrpSpPr/>
          </xdr:nvGrpSpPr>
          <xdr:grpSpPr>
            <a:xfrm>
              <a:off x="3417455" y="15082378"/>
              <a:ext cx="1066800" cy="779031"/>
              <a:chOff x="3057525" y="5286375"/>
              <a:chExt cx="1066800" cy="219075"/>
            </a:xfrm>
          </xdr:grpSpPr>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300-000017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80" name="Check Box 24" hidden="1">
                <a:extLst>
                  <a:ext uri="{63B3BB69-23CF-44E3-9099-C40C66FF867C}">
                    <a14:compatExt spid="_x0000_s45080"/>
                  </a:ext>
                  <a:ext uri="{FF2B5EF4-FFF2-40B4-BE49-F238E27FC236}">
                    <a16:creationId xmlns:a16="http://schemas.microsoft.com/office/drawing/2014/main" id="{00000000-0008-0000-0300-000018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41414</xdr:colOff>
          <xdr:row>24</xdr:row>
          <xdr:rowOff>124239</xdr:rowOff>
        </xdr:from>
        <xdr:to>
          <xdr:col>3</xdr:col>
          <xdr:colOff>1108214</xdr:colOff>
          <xdr:row>27</xdr:row>
          <xdr:rowOff>152814</xdr:rowOff>
        </xdr:to>
        <xdr:grpSp>
          <xdr:nvGrpSpPr>
            <xdr:cNvPr id="37" name="Group 36">
              <a:extLst>
                <a:ext uri="{FF2B5EF4-FFF2-40B4-BE49-F238E27FC236}">
                  <a16:creationId xmlns:a16="http://schemas.microsoft.com/office/drawing/2014/main" id="{00000000-0008-0000-0300-000025000000}"/>
                </a:ext>
              </a:extLst>
            </xdr:cNvPr>
            <xdr:cNvGrpSpPr/>
          </xdr:nvGrpSpPr>
          <xdr:grpSpPr>
            <a:xfrm>
              <a:off x="3458869" y="16818966"/>
              <a:ext cx="1066800" cy="2372303"/>
              <a:chOff x="3057525" y="5286375"/>
              <a:chExt cx="1066800" cy="219075"/>
            </a:xfrm>
          </xdr:grpSpPr>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300-000019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300-00001A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41413</xdr:colOff>
          <xdr:row>27</xdr:row>
          <xdr:rowOff>124239</xdr:rowOff>
        </xdr:from>
        <xdr:to>
          <xdr:col>3</xdr:col>
          <xdr:colOff>1108213</xdr:colOff>
          <xdr:row>28</xdr:row>
          <xdr:rowOff>94836</xdr:rowOff>
        </xdr:to>
        <xdr:grpSp>
          <xdr:nvGrpSpPr>
            <xdr:cNvPr id="40" name="Group 39">
              <a:extLst>
                <a:ext uri="{FF2B5EF4-FFF2-40B4-BE49-F238E27FC236}">
                  <a16:creationId xmlns:a16="http://schemas.microsoft.com/office/drawing/2014/main" id="{00000000-0008-0000-0300-000028000000}"/>
                </a:ext>
              </a:extLst>
            </xdr:cNvPr>
            <xdr:cNvGrpSpPr/>
          </xdr:nvGrpSpPr>
          <xdr:grpSpPr>
            <a:xfrm>
              <a:off x="3458868" y="19162694"/>
              <a:ext cx="1066800" cy="1055869"/>
              <a:chOff x="3057525" y="5286375"/>
              <a:chExt cx="1066800" cy="219075"/>
            </a:xfrm>
          </xdr:grpSpPr>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300-00001B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300-00001C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43" name="Group 42">
              <a:extLst>
                <a:ext uri="{FF2B5EF4-FFF2-40B4-BE49-F238E27FC236}">
                  <a16:creationId xmlns:a16="http://schemas.microsoft.com/office/drawing/2014/main" id="{00000000-0008-0000-0300-00002B000000}"/>
                </a:ext>
              </a:extLst>
            </xdr:cNvPr>
            <xdr:cNvGrpSpPr/>
          </xdr:nvGrpSpPr>
          <xdr:grpSpPr>
            <a:xfrm>
              <a:off x="3417455" y="22190364"/>
              <a:ext cx="1066800" cy="282575"/>
              <a:chOff x="3057525" y="5286375"/>
              <a:chExt cx="1066800" cy="219075"/>
            </a:xfrm>
          </xdr:grpSpPr>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300-00001D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300-00001E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0</xdr:rowOff>
        </xdr:from>
        <xdr:to>
          <xdr:col>3</xdr:col>
          <xdr:colOff>1066800</xdr:colOff>
          <xdr:row>32</xdr:row>
          <xdr:rowOff>28575</xdr:rowOff>
        </xdr:to>
        <xdr:grpSp>
          <xdr:nvGrpSpPr>
            <xdr:cNvPr id="46" name="Group 45">
              <a:extLst>
                <a:ext uri="{FF2B5EF4-FFF2-40B4-BE49-F238E27FC236}">
                  <a16:creationId xmlns:a16="http://schemas.microsoft.com/office/drawing/2014/main" id="{00000000-0008-0000-0300-00002E000000}"/>
                </a:ext>
              </a:extLst>
            </xdr:cNvPr>
            <xdr:cNvGrpSpPr/>
          </xdr:nvGrpSpPr>
          <xdr:grpSpPr>
            <a:xfrm>
              <a:off x="3417455" y="22444364"/>
              <a:ext cx="1066800" cy="282575"/>
              <a:chOff x="3057525" y="5286375"/>
              <a:chExt cx="1066800" cy="219075"/>
            </a:xfrm>
          </xdr:grpSpPr>
          <xdr:sp macro="" textlink="">
            <xdr:nvSpPr>
              <xdr:cNvPr id="45087" name="Check Box 31" hidden="1">
                <a:extLst>
                  <a:ext uri="{63B3BB69-23CF-44E3-9099-C40C66FF867C}">
                    <a14:compatExt spid="_x0000_s45087"/>
                  </a:ext>
                  <a:ext uri="{FF2B5EF4-FFF2-40B4-BE49-F238E27FC236}">
                    <a16:creationId xmlns:a16="http://schemas.microsoft.com/office/drawing/2014/main" id="{00000000-0008-0000-0300-00001F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88" name="Check Box 32" hidden="1">
                <a:extLst>
                  <a:ext uri="{63B3BB69-23CF-44E3-9099-C40C66FF867C}">
                    <a14:compatExt spid="_x0000_s45088"/>
                  </a:ext>
                  <a:ext uri="{FF2B5EF4-FFF2-40B4-BE49-F238E27FC236}">
                    <a16:creationId xmlns:a16="http://schemas.microsoft.com/office/drawing/2014/main" id="{00000000-0008-0000-0300-000020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32</xdr:row>
          <xdr:rowOff>0</xdr:rowOff>
        </xdr:from>
        <xdr:to>
          <xdr:col>3</xdr:col>
          <xdr:colOff>1066800</xdr:colOff>
          <xdr:row>33</xdr:row>
          <xdr:rowOff>28575</xdr:rowOff>
        </xdr:to>
        <xdr:grpSp>
          <xdr:nvGrpSpPr>
            <xdr:cNvPr id="49" name="Group 48">
              <a:extLst>
                <a:ext uri="{FF2B5EF4-FFF2-40B4-BE49-F238E27FC236}">
                  <a16:creationId xmlns:a16="http://schemas.microsoft.com/office/drawing/2014/main" id="{00000000-0008-0000-0300-000031000000}"/>
                </a:ext>
              </a:extLst>
            </xdr:cNvPr>
            <xdr:cNvGrpSpPr/>
          </xdr:nvGrpSpPr>
          <xdr:grpSpPr>
            <a:xfrm>
              <a:off x="3417455" y="22698364"/>
              <a:ext cx="1066800" cy="282575"/>
              <a:chOff x="3057525" y="5286375"/>
              <a:chExt cx="1066800" cy="219075"/>
            </a:xfrm>
          </xdr:grpSpPr>
          <xdr:sp macro="" textlink="">
            <xdr:nvSpPr>
              <xdr:cNvPr id="45089" name="Check Box 33" hidden="1">
                <a:extLst>
                  <a:ext uri="{63B3BB69-23CF-44E3-9099-C40C66FF867C}">
                    <a14:compatExt spid="_x0000_s45089"/>
                  </a:ext>
                  <a:ext uri="{FF2B5EF4-FFF2-40B4-BE49-F238E27FC236}">
                    <a16:creationId xmlns:a16="http://schemas.microsoft.com/office/drawing/2014/main" id="{00000000-0008-0000-0300-000021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90" name="Check Box 34" hidden="1">
                <a:extLst>
                  <a:ext uri="{63B3BB69-23CF-44E3-9099-C40C66FF867C}">
                    <a14:compatExt spid="_x0000_s45090"/>
                  </a:ext>
                  <a:ext uri="{FF2B5EF4-FFF2-40B4-BE49-F238E27FC236}">
                    <a16:creationId xmlns:a16="http://schemas.microsoft.com/office/drawing/2014/main" id="{00000000-0008-0000-0300-000022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0</xdr:rowOff>
        </xdr:from>
        <xdr:to>
          <xdr:col>4</xdr:col>
          <xdr:colOff>1066800</xdr:colOff>
          <xdr:row>33</xdr:row>
          <xdr:rowOff>28575</xdr:rowOff>
        </xdr:to>
        <xdr:grpSp>
          <xdr:nvGrpSpPr>
            <xdr:cNvPr id="52" name="Group 51">
              <a:extLst>
                <a:ext uri="{FF2B5EF4-FFF2-40B4-BE49-F238E27FC236}">
                  <a16:creationId xmlns:a16="http://schemas.microsoft.com/office/drawing/2014/main" id="{00000000-0008-0000-0300-000034000000}"/>
                </a:ext>
              </a:extLst>
            </xdr:cNvPr>
            <xdr:cNvGrpSpPr/>
          </xdr:nvGrpSpPr>
          <xdr:grpSpPr>
            <a:xfrm>
              <a:off x="5772727" y="22698364"/>
              <a:ext cx="1066800" cy="282575"/>
              <a:chOff x="3057525" y="5286375"/>
              <a:chExt cx="1066800" cy="219075"/>
            </a:xfrm>
          </xdr:grpSpPr>
          <xdr:sp macro="" textlink="">
            <xdr:nvSpPr>
              <xdr:cNvPr id="45091" name="Check Box 35" hidden="1">
                <a:extLst>
                  <a:ext uri="{63B3BB69-23CF-44E3-9099-C40C66FF867C}">
                    <a14:compatExt spid="_x0000_s45091"/>
                  </a:ext>
                  <a:ext uri="{FF2B5EF4-FFF2-40B4-BE49-F238E27FC236}">
                    <a16:creationId xmlns:a16="http://schemas.microsoft.com/office/drawing/2014/main" id="{00000000-0008-0000-0300-000023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92" name="Check Box 36" hidden="1">
                <a:extLst>
                  <a:ext uri="{63B3BB69-23CF-44E3-9099-C40C66FF867C}">
                    <a14:compatExt spid="_x0000_s45092"/>
                  </a:ext>
                  <a:ext uri="{FF2B5EF4-FFF2-40B4-BE49-F238E27FC236}">
                    <a16:creationId xmlns:a16="http://schemas.microsoft.com/office/drawing/2014/main" id="{00000000-0008-0000-0300-000024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4</xdr:col>
          <xdr:colOff>1066800</xdr:colOff>
          <xdr:row>32</xdr:row>
          <xdr:rowOff>28575</xdr:rowOff>
        </xdr:to>
        <xdr:grpSp>
          <xdr:nvGrpSpPr>
            <xdr:cNvPr id="55" name="Group 54">
              <a:extLst>
                <a:ext uri="{FF2B5EF4-FFF2-40B4-BE49-F238E27FC236}">
                  <a16:creationId xmlns:a16="http://schemas.microsoft.com/office/drawing/2014/main" id="{00000000-0008-0000-0300-000037000000}"/>
                </a:ext>
              </a:extLst>
            </xdr:cNvPr>
            <xdr:cNvGrpSpPr/>
          </xdr:nvGrpSpPr>
          <xdr:grpSpPr>
            <a:xfrm>
              <a:off x="5772727" y="22444364"/>
              <a:ext cx="1066800" cy="282575"/>
              <a:chOff x="3057525" y="5286375"/>
              <a:chExt cx="1066800" cy="219075"/>
            </a:xfrm>
          </xdr:grpSpPr>
          <xdr:sp macro="" textlink="">
            <xdr:nvSpPr>
              <xdr:cNvPr id="45093" name="Check Box 37" hidden="1">
                <a:extLst>
                  <a:ext uri="{63B3BB69-23CF-44E3-9099-C40C66FF867C}">
                    <a14:compatExt spid="_x0000_s45093"/>
                  </a:ext>
                  <a:ext uri="{FF2B5EF4-FFF2-40B4-BE49-F238E27FC236}">
                    <a16:creationId xmlns:a16="http://schemas.microsoft.com/office/drawing/2014/main" id="{00000000-0008-0000-0300-000025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94" name="Check Box 38" hidden="1">
                <a:extLst>
                  <a:ext uri="{63B3BB69-23CF-44E3-9099-C40C66FF867C}">
                    <a14:compatExt spid="_x0000_s45094"/>
                  </a:ext>
                  <a:ext uri="{FF2B5EF4-FFF2-40B4-BE49-F238E27FC236}">
                    <a16:creationId xmlns:a16="http://schemas.microsoft.com/office/drawing/2014/main" id="{00000000-0008-0000-0300-000026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58" name="Group 57">
              <a:extLst>
                <a:ext uri="{FF2B5EF4-FFF2-40B4-BE49-F238E27FC236}">
                  <a16:creationId xmlns:a16="http://schemas.microsoft.com/office/drawing/2014/main" id="{00000000-0008-0000-0300-00003A000000}"/>
                </a:ext>
              </a:extLst>
            </xdr:cNvPr>
            <xdr:cNvGrpSpPr/>
          </xdr:nvGrpSpPr>
          <xdr:grpSpPr>
            <a:xfrm>
              <a:off x="5772727" y="22190364"/>
              <a:ext cx="1066800" cy="282575"/>
              <a:chOff x="3057525" y="5286375"/>
              <a:chExt cx="1066800" cy="219075"/>
            </a:xfrm>
          </xdr:grpSpPr>
          <xdr:sp macro="" textlink="">
            <xdr:nvSpPr>
              <xdr:cNvPr id="45095" name="Check Box 39" hidden="1">
                <a:extLst>
                  <a:ext uri="{63B3BB69-23CF-44E3-9099-C40C66FF867C}">
                    <a14:compatExt spid="_x0000_s45095"/>
                  </a:ext>
                  <a:ext uri="{FF2B5EF4-FFF2-40B4-BE49-F238E27FC236}">
                    <a16:creationId xmlns:a16="http://schemas.microsoft.com/office/drawing/2014/main" id="{00000000-0008-0000-0300-000027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96" name="Check Box 40" hidden="1">
                <a:extLst>
                  <a:ext uri="{63B3BB69-23CF-44E3-9099-C40C66FF867C}">
                    <a14:compatExt spid="_x0000_s45096"/>
                  </a:ext>
                  <a:ext uri="{FF2B5EF4-FFF2-40B4-BE49-F238E27FC236}">
                    <a16:creationId xmlns:a16="http://schemas.microsoft.com/office/drawing/2014/main" id="{00000000-0008-0000-0300-000028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27609</xdr:colOff>
          <xdr:row>27</xdr:row>
          <xdr:rowOff>69022</xdr:rowOff>
        </xdr:from>
        <xdr:to>
          <xdr:col>4</xdr:col>
          <xdr:colOff>1094409</xdr:colOff>
          <xdr:row>28</xdr:row>
          <xdr:rowOff>39619</xdr:rowOff>
        </xdr:to>
        <xdr:grpSp>
          <xdr:nvGrpSpPr>
            <xdr:cNvPr id="61" name="Group 60">
              <a:extLst>
                <a:ext uri="{FF2B5EF4-FFF2-40B4-BE49-F238E27FC236}">
                  <a16:creationId xmlns:a16="http://schemas.microsoft.com/office/drawing/2014/main" id="{00000000-0008-0000-0300-00003D000000}"/>
                </a:ext>
              </a:extLst>
            </xdr:cNvPr>
            <xdr:cNvGrpSpPr/>
          </xdr:nvGrpSpPr>
          <xdr:grpSpPr>
            <a:xfrm>
              <a:off x="5800336" y="19107477"/>
              <a:ext cx="1066800" cy="1055869"/>
              <a:chOff x="3057525" y="5286375"/>
              <a:chExt cx="1066800" cy="219075"/>
            </a:xfrm>
          </xdr:grpSpPr>
          <xdr:sp macro="" textlink="">
            <xdr:nvSpPr>
              <xdr:cNvPr id="45097" name="Check Box 41" hidden="1">
                <a:extLst>
                  <a:ext uri="{63B3BB69-23CF-44E3-9099-C40C66FF867C}">
                    <a14:compatExt spid="_x0000_s45097"/>
                  </a:ext>
                  <a:ext uri="{FF2B5EF4-FFF2-40B4-BE49-F238E27FC236}">
                    <a16:creationId xmlns:a16="http://schemas.microsoft.com/office/drawing/2014/main" id="{00000000-0008-0000-0300-000029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098" name="Check Box 42" hidden="1">
                <a:extLst>
                  <a:ext uri="{63B3BB69-23CF-44E3-9099-C40C66FF867C}">
                    <a14:compatExt spid="_x0000_s45098"/>
                  </a:ext>
                  <a:ext uri="{FF2B5EF4-FFF2-40B4-BE49-F238E27FC236}">
                    <a16:creationId xmlns:a16="http://schemas.microsoft.com/office/drawing/2014/main" id="{00000000-0008-0000-0300-00002A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13804</xdr:colOff>
          <xdr:row>24</xdr:row>
          <xdr:rowOff>110435</xdr:rowOff>
        </xdr:from>
        <xdr:to>
          <xdr:col>4</xdr:col>
          <xdr:colOff>1080604</xdr:colOff>
          <xdr:row>27</xdr:row>
          <xdr:rowOff>139010</xdr:rowOff>
        </xdr:to>
        <xdr:grpSp>
          <xdr:nvGrpSpPr>
            <xdr:cNvPr id="64" name="Group 63">
              <a:extLst>
                <a:ext uri="{FF2B5EF4-FFF2-40B4-BE49-F238E27FC236}">
                  <a16:creationId xmlns:a16="http://schemas.microsoft.com/office/drawing/2014/main" id="{00000000-0008-0000-0300-000040000000}"/>
                </a:ext>
              </a:extLst>
            </xdr:cNvPr>
            <xdr:cNvGrpSpPr/>
          </xdr:nvGrpSpPr>
          <xdr:grpSpPr>
            <a:xfrm>
              <a:off x="5786531" y="16805162"/>
              <a:ext cx="1066800" cy="2372303"/>
              <a:chOff x="3057525" y="5286375"/>
              <a:chExt cx="1066800" cy="219075"/>
            </a:xfrm>
          </xdr:grpSpPr>
          <xdr:sp macro="" textlink="">
            <xdr:nvSpPr>
              <xdr:cNvPr id="45099" name="Check Box 43" hidden="1">
                <a:extLst>
                  <a:ext uri="{63B3BB69-23CF-44E3-9099-C40C66FF867C}">
                    <a14:compatExt spid="_x0000_s45099"/>
                  </a:ext>
                  <a:ext uri="{FF2B5EF4-FFF2-40B4-BE49-F238E27FC236}">
                    <a16:creationId xmlns:a16="http://schemas.microsoft.com/office/drawing/2014/main" id="{00000000-0008-0000-0300-00002B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00" name="Check Box 44" hidden="1">
                <a:extLst>
                  <a:ext uri="{63B3BB69-23CF-44E3-9099-C40C66FF867C}">
                    <a14:compatExt spid="_x0000_s45100"/>
                  </a:ext>
                  <a:ext uri="{FF2B5EF4-FFF2-40B4-BE49-F238E27FC236}">
                    <a16:creationId xmlns:a16="http://schemas.microsoft.com/office/drawing/2014/main" id="{00000000-0008-0000-0300-00002C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13804</xdr:colOff>
          <xdr:row>22</xdr:row>
          <xdr:rowOff>151849</xdr:rowOff>
        </xdr:from>
        <xdr:to>
          <xdr:col>4</xdr:col>
          <xdr:colOff>1080604</xdr:colOff>
          <xdr:row>23</xdr:row>
          <xdr:rowOff>180425</xdr:rowOff>
        </xdr:to>
        <xdr:grpSp>
          <xdr:nvGrpSpPr>
            <xdr:cNvPr id="67" name="Group 66">
              <a:extLst>
                <a:ext uri="{FF2B5EF4-FFF2-40B4-BE49-F238E27FC236}">
                  <a16:creationId xmlns:a16="http://schemas.microsoft.com/office/drawing/2014/main" id="{00000000-0008-0000-0300-000043000000}"/>
                </a:ext>
              </a:extLst>
            </xdr:cNvPr>
            <xdr:cNvGrpSpPr/>
          </xdr:nvGrpSpPr>
          <xdr:grpSpPr>
            <a:xfrm>
              <a:off x="5786531" y="15068576"/>
              <a:ext cx="1066800" cy="779031"/>
              <a:chOff x="3057525" y="5286375"/>
              <a:chExt cx="1066800" cy="219075"/>
            </a:xfrm>
          </xdr:grpSpPr>
          <xdr:sp macro="" textlink="">
            <xdr:nvSpPr>
              <xdr:cNvPr id="45101" name="Check Box 45" hidden="1">
                <a:extLst>
                  <a:ext uri="{63B3BB69-23CF-44E3-9099-C40C66FF867C}">
                    <a14:compatExt spid="_x0000_s45101"/>
                  </a:ext>
                  <a:ext uri="{FF2B5EF4-FFF2-40B4-BE49-F238E27FC236}">
                    <a16:creationId xmlns:a16="http://schemas.microsoft.com/office/drawing/2014/main" id="{00000000-0008-0000-0300-00002D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02" name="Check Box 46" hidden="1">
                <a:extLst>
                  <a:ext uri="{63B3BB69-23CF-44E3-9099-C40C66FF867C}">
                    <a14:compatExt spid="_x0000_s45102"/>
                  </a:ext>
                  <a:ext uri="{FF2B5EF4-FFF2-40B4-BE49-F238E27FC236}">
                    <a16:creationId xmlns:a16="http://schemas.microsoft.com/office/drawing/2014/main" id="{00000000-0008-0000-0300-00002E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13804</xdr:colOff>
          <xdr:row>17</xdr:row>
          <xdr:rowOff>234674</xdr:rowOff>
        </xdr:from>
        <xdr:to>
          <xdr:col>4</xdr:col>
          <xdr:colOff>1080604</xdr:colOff>
          <xdr:row>23</xdr:row>
          <xdr:rowOff>14770</xdr:rowOff>
        </xdr:to>
        <xdr:grpSp>
          <xdr:nvGrpSpPr>
            <xdr:cNvPr id="70" name="Group 69">
              <a:extLst>
                <a:ext uri="{FF2B5EF4-FFF2-40B4-BE49-F238E27FC236}">
                  <a16:creationId xmlns:a16="http://schemas.microsoft.com/office/drawing/2014/main" id="{00000000-0008-0000-0300-000046000000}"/>
                </a:ext>
              </a:extLst>
            </xdr:cNvPr>
            <xdr:cNvGrpSpPr/>
          </xdr:nvGrpSpPr>
          <xdr:grpSpPr>
            <a:xfrm>
              <a:off x="5786531" y="11630038"/>
              <a:ext cx="1066800" cy="4051914"/>
              <a:chOff x="3057525" y="5286375"/>
              <a:chExt cx="1066800" cy="219075"/>
            </a:xfrm>
          </xdr:grpSpPr>
          <xdr:sp macro="" textlink="">
            <xdr:nvSpPr>
              <xdr:cNvPr id="45103" name="Check Box 47" hidden="1">
                <a:extLst>
                  <a:ext uri="{63B3BB69-23CF-44E3-9099-C40C66FF867C}">
                    <a14:compatExt spid="_x0000_s45103"/>
                  </a:ext>
                  <a:ext uri="{FF2B5EF4-FFF2-40B4-BE49-F238E27FC236}">
                    <a16:creationId xmlns:a16="http://schemas.microsoft.com/office/drawing/2014/main" id="{00000000-0008-0000-0300-00002F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04" name="Check Box 48" hidden="1">
                <a:extLst>
                  <a:ext uri="{63B3BB69-23CF-44E3-9099-C40C66FF867C}">
                    <a14:compatExt spid="_x0000_s45104"/>
                  </a:ext>
                  <a:ext uri="{FF2B5EF4-FFF2-40B4-BE49-F238E27FC236}">
                    <a16:creationId xmlns:a16="http://schemas.microsoft.com/office/drawing/2014/main" id="{00000000-0008-0000-0300-000030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73" name="Group 72">
              <a:extLst>
                <a:ext uri="{FF2B5EF4-FFF2-40B4-BE49-F238E27FC236}">
                  <a16:creationId xmlns:a16="http://schemas.microsoft.com/office/drawing/2014/main" id="{00000000-0008-0000-0300-000049000000}"/>
                </a:ext>
              </a:extLst>
            </xdr:cNvPr>
            <xdr:cNvGrpSpPr/>
          </xdr:nvGrpSpPr>
          <xdr:grpSpPr>
            <a:xfrm>
              <a:off x="5772727" y="12353636"/>
              <a:ext cx="1066800" cy="1564121"/>
              <a:chOff x="3057525" y="5286375"/>
              <a:chExt cx="1066800" cy="219075"/>
            </a:xfrm>
          </xdr:grpSpPr>
          <xdr:sp macro="" textlink="">
            <xdr:nvSpPr>
              <xdr:cNvPr id="45105" name="Check Box 49" hidden="1">
                <a:extLst>
                  <a:ext uri="{63B3BB69-23CF-44E3-9099-C40C66FF867C}">
                    <a14:compatExt spid="_x0000_s45105"/>
                  </a:ext>
                  <a:ext uri="{FF2B5EF4-FFF2-40B4-BE49-F238E27FC236}">
                    <a16:creationId xmlns:a16="http://schemas.microsoft.com/office/drawing/2014/main" id="{00000000-0008-0000-0300-000031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06" name="Check Box 50" hidden="1">
                <a:extLst>
                  <a:ext uri="{63B3BB69-23CF-44E3-9099-C40C66FF867C}">
                    <a14:compatExt spid="_x0000_s45106"/>
                  </a:ext>
                  <a:ext uri="{FF2B5EF4-FFF2-40B4-BE49-F238E27FC236}">
                    <a16:creationId xmlns:a16="http://schemas.microsoft.com/office/drawing/2014/main" id="{00000000-0008-0000-0300-000032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6" name="Group 75">
              <a:extLst>
                <a:ext uri="{FF2B5EF4-FFF2-40B4-BE49-F238E27FC236}">
                  <a16:creationId xmlns:a16="http://schemas.microsoft.com/office/drawing/2014/main" id="{00000000-0008-0000-0300-00004C000000}"/>
                </a:ext>
              </a:extLst>
            </xdr:cNvPr>
            <xdr:cNvGrpSpPr/>
          </xdr:nvGrpSpPr>
          <xdr:grpSpPr>
            <a:xfrm>
              <a:off x="5772727" y="12099636"/>
              <a:ext cx="1066800" cy="282575"/>
              <a:chOff x="3057525" y="5286375"/>
              <a:chExt cx="1066800" cy="219075"/>
            </a:xfrm>
          </xdr:grpSpPr>
          <xdr:sp macro="" textlink="">
            <xdr:nvSpPr>
              <xdr:cNvPr id="45107" name="Check Box 51" hidden="1">
                <a:extLst>
                  <a:ext uri="{63B3BB69-23CF-44E3-9099-C40C66FF867C}">
                    <a14:compatExt spid="_x0000_s45107"/>
                  </a:ext>
                  <a:ext uri="{FF2B5EF4-FFF2-40B4-BE49-F238E27FC236}">
                    <a16:creationId xmlns:a16="http://schemas.microsoft.com/office/drawing/2014/main" id="{00000000-0008-0000-0300-000033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08" name="Check Box 52" hidden="1">
                <a:extLst>
                  <a:ext uri="{63B3BB69-23CF-44E3-9099-C40C66FF867C}">
                    <a14:compatExt spid="_x0000_s45108"/>
                  </a:ext>
                  <a:ext uri="{FF2B5EF4-FFF2-40B4-BE49-F238E27FC236}">
                    <a16:creationId xmlns:a16="http://schemas.microsoft.com/office/drawing/2014/main" id="{00000000-0008-0000-0300-000034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9" name="Group 78">
              <a:extLst>
                <a:ext uri="{FF2B5EF4-FFF2-40B4-BE49-F238E27FC236}">
                  <a16:creationId xmlns:a16="http://schemas.microsoft.com/office/drawing/2014/main" id="{00000000-0008-0000-0300-00004F000000}"/>
                </a:ext>
              </a:extLst>
            </xdr:cNvPr>
            <xdr:cNvGrpSpPr/>
          </xdr:nvGrpSpPr>
          <xdr:grpSpPr>
            <a:xfrm>
              <a:off x="5772727" y="11395364"/>
              <a:ext cx="1066800" cy="732847"/>
              <a:chOff x="3057525" y="5286375"/>
              <a:chExt cx="1066800" cy="219075"/>
            </a:xfrm>
          </xdr:grpSpPr>
          <xdr:sp macro="" textlink="">
            <xdr:nvSpPr>
              <xdr:cNvPr id="45109" name="Check Box 53" hidden="1">
                <a:extLst>
                  <a:ext uri="{63B3BB69-23CF-44E3-9099-C40C66FF867C}">
                    <a14:compatExt spid="_x0000_s45109"/>
                  </a:ext>
                  <a:ext uri="{FF2B5EF4-FFF2-40B4-BE49-F238E27FC236}">
                    <a16:creationId xmlns:a16="http://schemas.microsoft.com/office/drawing/2014/main" id="{00000000-0008-0000-0300-000035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10" name="Check Box 54" hidden="1">
                <a:extLst>
                  <a:ext uri="{63B3BB69-23CF-44E3-9099-C40C66FF867C}">
                    <a14:compatExt spid="_x0000_s45110"/>
                  </a:ext>
                  <a:ext uri="{FF2B5EF4-FFF2-40B4-BE49-F238E27FC236}">
                    <a16:creationId xmlns:a16="http://schemas.microsoft.com/office/drawing/2014/main" id="{00000000-0008-0000-0300-000036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16</xdr:row>
          <xdr:rowOff>219075</xdr:rowOff>
        </xdr:to>
        <xdr:grpSp>
          <xdr:nvGrpSpPr>
            <xdr:cNvPr id="82" name="Group 81">
              <a:extLst>
                <a:ext uri="{FF2B5EF4-FFF2-40B4-BE49-F238E27FC236}">
                  <a16:creationId xmlns:a16="http://schemas.microsoft.com/office/drawing/2014/main" id="{00000000-0008-0000-0300-000052000000}"/>
                </a:ext>
              </a:extLst>
            </xdr:cNvPr>
            <xdr:cNvGrpSpPr/>
          </xdr:nvGrpSpPr>
          <xdr:grpSpPr>
            <a:xfrm>
              <a:off x="5772727" y="10933545"/>
              <a:ext cx="1066800" cy="219075"/>
              <a:chOff x="3057525" y="5286375"/>
              <a:chExt cx="1066800" cy="219075"/>
            </a:xfrm>
          </xdr:grpSpPr>
          <xdr:sp macro="" textlink="">
            <xdr:nvSpPr>
              <xdr:cNvPr id="45111" name="Check Box 55" hidden="1">
                <a:extLst>
                  <a:ext uri="{63B3BB69-23CF-44E3-9099-C40C66FF867C}">
                    <a14:compatExt spid="_x0000_s45111"/>
                  </a:ext>
                  <a:ext uri="{FF2B5EF4-FFF2-40B4-BE49-F238E27FC236}">
                    <a16:creationId xmlns:a16="http://schemas.microsoft.com/office/drawing/2014/main" id="{00000000-0008-0000-0300-000037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12" name="Check Box 56" hidden="1">
                <a:extLst>
                  <a:ext uri="{63B3BB69-23CF-44E3-9099-C40C66FF867C}">
                    <a14:compatExt spid="_x0000_s45112"/>
                  </a:ext>
                  <a:ext uri="{FF2B5EF4-FFF2-40B4-BE49-F238E27FC236}">
                    <a16:creationId xmlns:a16="http://schemas.microsoft.com/office/drawing/2014/main" id="{00000000-0008-0000-0300-000038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15</xdr:row>
          <xdr:rowOff>28575</xdr:rowOff>
        </xdr:to>
        <xdr:grpSp>
          <xdr:nvGrpSpPr>
            <xdr:cNvPr id="85" name="Group 84">
              <a:extLst>
                <a:ext uri="{FF2B5EF4-FFF2-40B4-BE49-F238E27FC236}">
                  <a16:creationId xmlns:a16="http://schemas.microsoft.com/office/drawing/2014/main" id="{00000000-0008-0000-0300-000055000000}"/>
                </a:ext>
              </a:extLst>
            </xdr:cNvPr>
            <xdr:cNvGrpSpPr/>
          </xdr:nvGrpSpPr>
          <xdr:grpSpPr>
            <a:xfrm>
              <a:off x="5772727" y="10425545"/>
              <a:ext cx="1066800" cy="282575"/>
              <a:chOff x="3057525" y="5286375"/>
              <a:chExt cx="1066800" cy="219075"/>
            </a:xfrm>
          </xdr:grpSpPr>
          <xdr:sp macro="" textlink="">
            <xdr:nvSpPr>
              <xdr:cNvPr id="45113" name="Check Box 57" hidden="1">
                <a:extLst>
                  <a:ext uri="{63B3BB69-23CF-44E3-9099-C40C66FF867C}">
                    <a14:compatExt spid="_x0000_s45113"/>
                  </a:ext>
                  <a:ext uri="{FF2B5EF4-FFF2-40B4-BE49-F238E27FC236}">
                    <a16:creationId xmlns:a16="http://schemas.microsoft.com/office/drawing/2014/main" id="{00000000-0008-0000-0300-000039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14" name="Check Box 58" hidden="1">
                <a:extLst>
                  <a:ext uri="{63B3BB69-23CF-44E3-9099-C40C66FF867C}">
                    <a14:compatExt spid="_x0000_s45114"/>
                  </a:ext>
                  <a:ext uri="{FF2B5EF4-FFF2-40B4-BE49-F238E27FC236}">
                    <a16:creationId xmlns:a16="http://schemas.microsoft.com/office/drawing/2014/main" id="{00000000-0008-0000-0300-00003A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88" name="Group 87">
              <a:extLst>
                <a:ext uri="{FF2B5EF4-FFF2-40B4-BE49-F238E27FC236}">
                  <a16:creationId xmlns:a16="http://schemas.microsoft.com/office/drawing/2014/main" id="{00000000-0008-0000-0300-000058000000}"/>
                </a:ext>
              </a:extLst>
            </xdr:cNvPr>
            <xdr:cNvGrpSpPr/>
          </xdr:nvGrpSpPr>
          <xdr:grpSpPr>
            <a:xfrm>
              <a:off x="5772727" y="10679545"/>
              <a:ext cx="1066800" cy="282575"/>
              <a:chOff x="3057525" y="5286375"/>
              <a:chExt cx="1066800" cy="219075"/>
            </a:xfrm>
          </xdr:grpSpPr>
          <xdr:sp macro="" textlink="">
            <xdr:nvSpPr>
              <xdr:cNvPr id="45115" name="Check Box 59" hidden="1">
                <a:extLst>
                  <a:ext uri="{63B3BB69-23CF-44E3-9099-C40C66FF867C}">
                    <a14:compatExt spid="_x0000_s45115"/>
                  </a:ext>
                  <a:ext uri="{FF2B5EF4-FFF2-40B4-BE49-F238E27FC236}">
                    <a16:creationId xmlns:a16="http://schemas.microsoft.com/office/drawing/2014/main" id="{00000000-0008-0000-0300-00003B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16" name="Check Box 60" hidden="1">
                <a:extLst>
                  <a:ext uri="{63B3BB69-23CF-44E3-9099-C40C66FF867C}">
                    <a14:compatExt spid="_x0000_s45116"/>
                  </a:ext>
                  <a:ext uri="{FF2B5EF4-FFF2-40B4-BE49-F238E27FC236}">
                    <a16:creationId xmlns:a16="http://schemas.microsoft.com/office/drawing/2014/main" id="{00000000-0008-0000-0300-00003C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27609</xdr:colOff>
          <xdr:row>9</xdr:row>
          <xdr:rowOff>1504673</xdr:rowOff>
        </xdr:from>
        <xdr:to>
          <xdr:col>3</xdr:col>
          <xdr:colOff>1094409</xdr:colOff>
          <xdr:row>11</xdr:row>
          <xdr:rowOff>139009</xdr:rowOff>
        </xdr:to>
        <xdr:grpSp>
          <xdr:nvGrpSpPr>
            <xdr:cNvPr id="91" name="Group 90">
              <a:extLst>
                <a:ext uri="{FF2B5EF4-FFF2-40B4-BE49-F238E27FC236}">
                  <a16:creationId xmlns:a16="http://schemas.microsoft.com/office/drawing/2014/main" id="{00000000-0008-0000-0300-00005B000000}"/>
                </a:ext>
              </a:extLst>
            </xdr:cNvPr>
            <xdr:cNvGrpSpPr/>
          </xdr:nvGrpSpPr>
          <xdr:grpSpPr>
            <a:xfrm>
              <a:off x="3445064" y="3756037"/>
              <a:ext cx="1066800" cy="527790"/>
              <a:chOff x="3057525" y="5286375"/>
              <a:chExt cx="1066800" cy="219075"/>
            </a:xfrm>
          </xdr:grpSpPr>
          <xdr:sp macro="" textlink="">
            <xdr:nvSpPr>
              <xdr:cNvPr id="45117" name="Check Box 61" hidden="1">
                <a:extLst>
                  <a:ext uri="{63B3BB69-23CF-44E3-9099-C40C66FF867C}">
                    <a14:compatExt spid="_x0000_s45117"/>
                  </a:ext>
                  <a:ext uri="{FF2B5EF4-FFF2-40B4-BE49-F238E27FC236}">
                    <a16:creationId xmlns:a16="http://schemas.microsoft.com/office/drawing/2014/main" id="{00000000-0008-0000-0300-00003D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18" name="Check Box 62" hidden="1">
                <a:extLst>
                  <a:ext uri="{63B3BB69-23CF-44E3-9099-C40C66FF867C}">
                    <a14:compatExt spid="_x0000_s45118"/>
                  </a:ext>
                  <a:ext uri="{FF2B5EF4-FFF2-40B4-BE49-F238E27FC236}">
                    <a16:creationId xmlns:a16="http://schemas.microsoft.com/office/drawing/2014/main" id="{00000000-0008-0000-0300-00003E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58</xdr:row>
      <xdr:rowOff>0</xdr:rowOff>
    </xdr:from>
    <xdr:to>
      <xdr:col>3</xdr:col>
      <xdr:colOff>1855304</xdr:colOff>
      <xdr:row>58</xdr:row>
      <xdr:rowOff>219075</xdr:rowOff>
    </xdr:to>
    <xdr:grpSp>
      <xdr:nvGrpSpPr>
        <xdr:cNvPr id="94" name="Group 93">
          <a:extLst>
            <a:ext uri="{FF2B5EF4-FFF2-40B4-BE49-F238E27FC236}">
              <a16:creationId xmlns:a16="http://schemas.microsoft.com/office/drawing/2014/main" id="{00000000-0008-0000-0300-00005E000000}"/>
            </a:ext>
          </a:extLst>
        </xdr:cNvPr>
        <xdr:cNvGrpSpPr/>
      </xdr:nvGrpSpPr>
      <xdr:grpSpPr>
        <a:xfrm>
          <a:off x="3417455" y="30999545"/>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3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3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3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44</xdr:row>
          <xdr:rowOff>0</xdr:rowOff>
        </xdr:from>
        <xdr:to>
          <xdr:col>4</xdr:col>
          <xdr:colOff>1066800</xdr:colOff>
          <xdr:row>45</xdr:row>
          <xdr:rowOff>0</xdr:rowOff>
        </xdr:to>
        <xdr:grpSp>
          <xdr:nvGrpSpPr>
            <xdr:cNvPr id="98" name="Group 97">
              <a:extLst>
                <a:ext uri="{FF2B5EF4-FFF2-40B4-BE49-F238E27FC236}">
                  <a16:creationId xmlns:a16="http://schemas.microsoft.com/office/drawing/2014/main" id="{00000000-0008-0000-0300-000062000000}"/>
                </a:ext>
              </a:extLst>
            </xdr:cNvPr>
            <xdr:cNvGrpSpPr/>
          </xdr:nvGrpSpPr>
          <xdr:grpSpPr>
            <a:xfrm>
              <a:off x="5772727" y="26150455"/>
              <a:ext cx="1066800" cy="508000"/>
              <a:chOff x="3057525" y="5286375"/>
              <a:chExt cx="1066800" cy="219075"/>
            </a:xfrm>
          </xdr:grpSpPr>
          <xdr:sp macro="" textlink="">
            <xdr:nvSpPr>
              <xdr:cNvPr id="45119" name="Check Box 63" hidden="1">
                <a:extLst>
                  <a:ext uri="{63B3BB69-23CF-44E3-9099-C40C66FF867C}">
                    <a14:compatExt spid="_x0000_s45119"/>
                  </a:ext>
                  <a:ext uri="{FF2B5EF4-FFF2-40B4-BE49-F238E27FC236}">
                    <a16:creationId xmlns:a16="http://schemas.microsoft.com/office/drawing/2014/main" id="{00000000-0008-0000-0300-00003FB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20" name="Check Box 64" hidden="1">
                <a:extLst>
                  <a:ext uri="{63B3BB69-23CF-44E3-9099-C40C66FF867C}">
                    <a14:compatExt spid="_x0000_s45120"/>
                  </a:ext>
                  <a:ext uri="{FF2B5EF4-FFF2-40B4-BE49-F238E27FC236}">
                    <a16:creationId xmlns:a16="http://schemas.microsoft.com/office/drawing/2014/main" id="{00000000-0008-0000-0300-000040B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58</xdr:row>
          <xdr:rowOff>161925</xdr:rowOff>
        </xdr:from>
        <xdr:to>
          <xdr:col>4</xdr:col>
          <xdr:colOff>2295525</xdr:colOff>
          <xdr:row>58</xdr:row>
          <xdr:rowOff>495300</xdr:rowOff>
        </xdr:to>
        <xdr:grpSp>
          <xdr:nvGrpSpPr>
            <xdr:cNvPr id="101" name="Group 135">
              <a:extLst>
                <a:ext uri="{FF2B5EF4-FFF2-40B4-BE49-F238E27FC236}">
                  <a16:creationId xmlns:a16="http://schemas.microsoft.com/office/drawing/2014/main" id="{00000000-0008-0000-0300-000065000000}"/>
                </a:ext>
              </a:extLst>
            </xdr:cNvPr>
            <xdr:cNvGrpSpPr>
              <a:grpSpLocks/>
            </xdr:cNvGrpSpPr>
          </xdr:nvGrpSpPr>
          <xdr:grpSpPr bwMode="auto">
            <a:xfrm>
              <a:off x="5810827" y="31161470"/>
              <a:ext cx="2257425" cy="333375"/>
              <a:chOff x="30480" y="148175"/>
              <a:chExt cx="18553" cy="2191"/>
            </a:xfrm>
          </xdr:grpSpPr>
          <xdr:sp macro="" textlink="">
            <xdr:nvSpPr>
              <xdr:cNvPr id="45121" name="Check Box 65" hidden="1">
                <a:extLst>
                  <a:ext uri="{63B3BB69-23CF-44E3-9099-C40C66FF867C}">
                    <a14:compatExt spid="_x0000_s45121"/>
                  </a:ext>
                  <a:ext uri="{FF2B5EF4-FFF2-40B4-BE49-F238E27FC236}">
                    <a16:creationId xmlns:a16="http://schemas.microsoft.com/office/drawing/2014/main" id="{00000000-0008-0000-0300-000041B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22" name="Check Box 66" hidden="1">
                <a:extLst>
                  <a:ext uri="{63B3BB69-23CF-44E3-9099-C40C66FF867C}">
                    <a14:compatExt spid="_x0000_s45122"/>
                  </a:ext>
                  <a:ext uri="{FF2B5EF4-FFF2-40B4-BE49-F238E27FC236}">
                    <a16:creationId xmlns:a16="http://schemas.microsoft.com/office/drawing/2014/main" id="{00000000-0008-0000-0300-000042B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45123" name="Check Box 67" hidden="1">
                <a:extLst>
                  <a:ext uri="{63B3BB69-23CF-44E3-9099-C40C66FF867C}">
                    <a14:compatExt spid="_x0000_s45123"/>
                  </a:ext>
                  <a:ext uri="{FF2B5EF4-FFF2-40B4-BE49-F238E27FC236}">
                    <a16:creationId xmlns:a16="http://schemas.microsoft.com/office/drawing/2014/main" id="{00000000-0008-0000-0300-000043B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72</xdr:row>
          <xdr:rowOff>0</xdr:rowOff>
        </xdr:from>
        <xdr:to>
          <xdr:col>4</xdr:col>
          <xdr:colOff>1855304</xdr:colOff>
          <xdr:row>73</xdr:row>
          <xdr:rowOff>0</xdr:rowOff>
        </xdr:to>
        <xdr:grpSp>
          <xdr:nvGrpSpPr>
            <xdr:cNvPr id="105" name="Group 104">
              <a:extLst>
                <a:ext uri="{FF2B5EF4-FFF2-40B4-BE49-F238E27FC236}">
                  <a16:creationId xmlns:a16="http://schemas.microsoft.com/office/drawing/2014/main" id="{00000000-0008-0000-0300-000069000000}"/>
                </a:ext>
              </a:extLst>
            </xdr:cNvPr>
            <xdr:cNvGrpSpPr/>
          </xdr:nvGrpSpPr>
          <xdr:grpSpPr>
            <a:xfrm>
              <a:off x="5772727" y="37060909"/>
              <a:ext cx="1855304" cy="762000"/>
              <a:chOff x="3048000" y="14817587"/>
              <a:chExt cx="1855304" cy="219075"/>
            </a:xfrm>
          </xdr:grpSpPr>
          <xdr:sp macro="" textlink="">
            <xdr:nvSpPr>
              <xdr:cNvPr id="45124" name="Check Box 68" hidden="1">
                <a:extLst>
                  <a:ext uri="{63B3BB69-23CF-44E3-9099-C40C66FF867C}">
                    <a14:compatExt spid="_x0000_s45124"/>
                  </a:ext>
                  <a:ext uri="{FF2B5EF4-FFF2-40B4-BE49-F238E27FC236}">
                    <a16:creationId xmlns:a16="http://schemas.microsoft.com/office/drawing/2014/main" id="{00000000-0008-0000-0300-000044B0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5125" name="Check Box 69" hidden="1">
                <a:extLst>
                  <a:ext uri="{63B3BB69-23CF-44E3-9099-C40C66FF867C}">
                    <a14:compatExt spid="_x0000_s45125"/>
                  </a:ext>
                  <a:ext uri="{FF2B5EF4-FFF2-40B4-BE49-F238E27FC236}">
                    <a16:creationId xmlns:a16="http://schemas.microsoft.com/office/drawing/2014/main" id="{00000000-0008-0000-0300-000045B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45126" name="Check Box 70" hidden="1">
                <a:extLst>
                  <a:ext uri="{63B3BB69-23CF-44E3-9099-C40C66FF867C}">
                    <a14:compatExt spid="_x0000_s45126"/>
                  </a:ext>
                  <a:ext uri="{FF2B5EF4-FFF2-40B4-BE49-F238E27FC236}">
                    <a16:creationId xmlns:a16="http://schemas.microsoft.com/office/drawing/2014/main" id="{00000000-0008-0000-0300-000046B0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38</xdr:row>
          <xdr:rowOff>0</xdr:rowOff>
        </xdr:from>
        <xdr:to>
          <xdr:col>5</xdr:col>
          <xdr:colOff>474179</xdr:colOff>
          <xdr:row>39</xdr:row>
          <xdr:rowOff>0</xdr:rowOff>
        </xdr:to>
        <xdr:grpSp>
          <xdr:nvGrpSpPr>
            <xdr:cNvPr id="2" name="Group 5">
              <a:extLst>
                <a:ext uri="{FF2B5EF4-FFF2-40B4-BE49-F238E27FC236}">
                  <a16:creationId xmlns:a16="http://schemas.microsoft.com/office/drawing/2014/main" id="{00000000-0008-0000-0400-000002000000}"/>
                </a:ext>
              </a:extLst>
            </xdr:cNvPr>
            <xdr:cNvGrpSpPr/>
          </xdr:nvGrpSpPr>
          <xdr:grpSpPr>
            <a:xfrm>
              <a:off x="5830455" y="12723091"/>
              <a:ext cx="1836542" cy="577273"/>
              <a:chOff x="3047994" y="14817587"/>
              <a:chExt cx="1855300" cy="219075"/>
            </a:xfrm>
          </xdr:grpSpPr>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400-000001B40000}"/>
                  </a:ext>
                </a:extLst>
              </xdr:cNvPr>
              <xdr:cNvSpPr/>
            </xdr:nvSpPr>
            <xdr:spPr bwMode="auto">
              <a:xfrm>
                <a:off x="3047994" y="14817587"/>
                <a:ext cx="51435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400-000002B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400-000003B40000}"/>
                  </a:ext>
                </a:extLst>
              </xdr:cNvPr>
              <xdr:cNvSpPr/>
            </xdr:nvSpPr>
            <xdr:spPr bwMode="auto">
              <a:xfrm>
                <a:off x="4105686" y="14817587"/>
                <a:ext cx="79760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58</xdr:row>
          <xdr:rowOff>0</xdr:rowOff>
        </xdr:from>
        <xdr:to>
          <xdr:col>3</xdr:col>
          <xdr:colOff>1219200</xdr:colOff>
          <xdr:row>58</xdr:row>
          <xdr:rowOff>333375</xdr:rowOff>
        </xdr:to>
        <xdr:grpSp>
          <xdr:nvGrpSpPr>
            <xdr:cNvPr id="6" name="Group 135">
              <a:extLst>
                <a:ext uri="{FF2B5EF4-FFF2-40B4-BE49-F238E27FC236}">
                  <a16:creationId xmlns:a16="http://schemas.microsoft.com/office/drawing/2014/main" id="{00000000-0008-0000-0800-000006000000}"/>
                </a:ext>
              </a:extLst>
            </xdr:cNvPr>
            <xdr:cNvGrpSpPr>
              <a:grpSpLocks/>
            </xdr:cNvGrpSpPr>
          </xdr:nvGrpSpPr>
          <xdr:grpSpPr bwMode="auto">
            <a:xfrm>
              <a:off x="3403599" y="30473650"/>
              <a:ext cx="1778001"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8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wnloads\Copy-of-PPR-Template_Amended-October-2019.xlsb%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ownloads\PPR_2019_Profonanpe_0717_FA_B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Documents\JZH\ECP\PPR\fwdprofonanpeppr\PPR_2019_Profonanpe_0717_F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ocuments\JZH\ECP\Proyect%20Manager\PPR_2019_Profonanpe_0717_F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 Data"/>
      <sheetName val="Procurement"/>
      <sheetName val="Risk Assesment"/>
      <sheetName val="ESP Compliance"/>
      <sheetName val="GP Compliance"/>
      <sheetName val="ESP and GP Guidance notes"/>
      <sheetName val="Rating"/>
      <sheetName val="Project Indicators"/>
      <sheetName val="Lessons Learned"/>
      <sheetName val="Results Tra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51">
          <cell r="G151" t="str">
            <v>Community</v>
          </cell>
        </row>
        <row r="152">
          <cell r="G152" t="str">
            <v>Multi-community</v>
          </cell>
        </row>
        <row r="153">
          <cell r="G153" t="str">
            <v>Departmental</v>
          </cell>
        </row>
        <row r="154">
          <cell r="G154" t="str">
            <v>National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ocurement"/>
      <sheetName val="FinancialData"/>
      <sheetName val="Risk Assesment"/>
      <sheetName val="ESP Compliance"/>
      <sheetName val="GP Compliance"/>
      <sheetName val="ESP and GP Guidance notes"/>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 sheetId="9"/>
      <sheetData sheetId="10">
        <row r="147">
          <cell r="G147" t="str">
            <v>Community</v>
          </cell>
        </row>
        <row r="148">
          <cell r="G148" t="str">
            <v>Multi-community</v>
          </cell>
        </row>
        <row r="149">
          <cell r="G149" t="str">
            <v>Departmental</v>
          </cell>
        </row>
        <row r="150">
          <cell r="G150" t="str">
            <v>National</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ocurement"/>
      <sheetName val="FinancialData"/>
      <sheetName val="Risk Assesment"/>
      <sheetName val="ESP Compliance"/>
      <sheetName val="GP Compliance"/>
      <sheetName val="ESP and GP Guidance notes"/>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 sheetId="9"/>
      <sheetData sheetId="10">
        <row r="147">
          <cell r="G147" t="str">
            <v>Community</v>
          </cell>
        </row>
        <row r="148">
          <cell r="G148" t="str">
            <v>Multi-community</v>
          </cell>
        </row>
        <row r="149">
          <cell r="G149" t="str">
            <v>Departmental</v>
          </cell>
        </row>
        <row r="150">
          <cell r="G150" t="str">
            <v>National</v>
          </cell>
        </row>
      </sheetData>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ocurement"/>
      <sheetName val="FinancialData"/>
      <sheetName val="Risk Assesment"/>
      <sheetName val="ESP Compliance"/>
      <sheetName val="GP Compliance"/>
      <sheetName val="ESP and GP Guidance notes"/>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 sheetId="9"/>
      <sheetData sheetId="10">
        <row r="147">
          <cell r="G147" t="str">
            <v>Community</v>
          </cell>
        </row>
        <row r="148">
          <cell r="G148" t="str">
            <v>Multi-community</v>
          </cell>
        </row>
        <row r="149">
          <cell r="G149" t="str">
            <v>Departmental</v>
          </cell>
        </row>
        <row r="150">
          <cell r="G150" t="str">
            <v>National</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gutierrez@imarpe.gob.pe" TargetMode="External"/><Relationship Id="rId2" Type="http://schemas.openxmlformats.org/officeDocument/2006/relationships/hyperlink" Target="mailto:ocorilloclla@profonanpe.org.pe" TargetMode="External"/><Relationship Id="rId1" Type="http://schemas.openxmlformats.org/officeDocument/2006/relationships/hyperlink" Target="mailto:coordinador.pamc@acomerpescado.gob.p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lsecada@minam.gob.pe"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adaptation-fund.org/wp-content/uploads/2019/10/Results-Tracker-Guidance-Document-Updated_July-2019.docx" TargetMode="External"/><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hyperlink" Target="mailto:preyes@profonanpe.org.p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s://drive.google.com/file/d/1QDDcwNCp1nT2se2ygxR9-fwgAX3e9okA/view?usp=sharing" TargetMode="External"/><Relationship Id="rId13" Type="http://schemas.openxmlformats.org/officeDocument/2006/relationships/hyperlink" Target="https://drive.google.com/file/d/1d4_PhOCb7OVnmMvQ32Dq0E6EerEMvVb-/view?usp=sharing" TargetMode="External"/><Relationship Id="rId18" Type="http://schemas.openxmlformats.org/officeDocument/2006/relationships/printerSettings" Target="../printerSettings/printerSettings7.bin"/><Relationship Id="rId3" Type="http://schemas.openxmlformats.org/officeDocument/2006/relationships/hyperlink" Target="https://drive.google.com/file/d/1VlF40cJNnA3cv8JqUPifJBptf2XxudB0/view?usp=sharing" TargetMode="External"/><Relationship Id="rId21" Type="http://schemas.openxmlformats.org/officeDocument/2006/relationships/ctrlProp" Target="../ctrlProps/ctrlProp74.xml"/><Relationship Id="rId7" Type="http://schemas.openxmlformats.org/officeDocument/2006/relationships/hyperlink" Target="https://drive.google.com/file/d/1IjPRcS8I93IGe5i8speAeeRLDGXAZ5kF/view?usp=sharing" TargetMode="External"/><Relationship Id="rId12" Type="http://schemas.openxmlformats.org/officeDocument/2006/relationships/hyperlink" Target="https://drive.google.com/file/d/1ZXM9SMs-WZgF1PXqKgtw4kzqZTXrKkJ0/view?usp=sharing" TargetMode="External"/><Relationship Id="rId17" Type="http://schemas.openxmlformats.org/officeDocument/2006/relationships/hyperlink" Target="https://drive.google.com/drive/folders/1DwAL_vaW8YMOAb_DEcQg9aLX7Yx9I0Er?usp=sharing" TargetMode="External"/><Relationship Id="rId2" Type="http://schemas.openxmlformats.org/officeDocument/2006/relationships/hyperlink" Target="https://drive.google.com/file/d/1o9cpnmxhMI21VDBsoPAujKnD0mlmRYh8/view?usp=sharing" TargetMode="External"/><Relationship Id="rId16" Type="http://schemas.openxmlformats.org/officeDocument/2006/relationships/hyperlink" Target="https://drive.google.com/file/d/1LKJ7SuMgGtwLSFiqFDvrfVtkmeAn3AfJ/view?usp=sharing" TargetMode="External"/><Relationship Id="rId20" Type="http://schemas.openxmlformats.org/officeDocument/2006/relationships/vmlDrawing" Target="../drawings/vmlDrawing4.vml"/><Relationship Id="rId1" Type="http://schemas.openxmlformats.org/officeDocument/2006/relationships/hyperlink" Target="https://drive.google.com/file/d/1jCT4pTD9I1UaQrTf3CjXT2rSf6U_V9j7/view?usp=sharing" TargetMode="External"/><Relationship Id="rId6" Type="http://schemas.openxmlformats.org/officeDocument/2006/relationships/hyperlink" Target="https://drive.google.com/file/d/1qZ5IsDLlOXjaOFxTxfEhKLGlEIjRJd3Z/view?usp=sharing" TargetMode="External"/><Relationship Id="rId11" Type="http://schemas.openxmlformats.org/officeDocument/2006/relationships/hyperlink" Target="https://drive.google.com/file/d/11fzewNSVWIB05KqusuICquFGmrQVv_Vw/view?usp=sharing" TargetMode="External"/><Relationship Id="rId5" Type="http://schemas.openxmlformats.org/officeDocument/2006/relationships/hyperlink" Target="https://drive.google.com/file/d/1VQqvDHu9opfZFPyW-69p9cBEw7Rn6oq-/view?usp=sharing" TargetMode="External"/><Relationship Id="rId15" Type="http://schemas.openxmlformats.org/officeDocument/2006/relationships/hyperlink" Target="https://drive.google.com/file/d/1Nzaxtq7XCBtk-HoZoYu8keSFSYa4eZuv/view?usp=sharing" TargetMode="External"/><Relationship Id="rId10" Type="http://schemas.openxmlformats.org/officeDocument/2006/relationships/hyperlink" Target="https://drive.google.com/file/d/1u1wyBiQah9GO2IJsqWZ5rS3qDIbsvoJH/view?usp=sharing" TargetMode="External"/><Relationship Id="rId19" Type="http://schemas.openxmlformats.org/officeDocument/2006/relationships/drawing" Target="../drawings/drawing4.xml"/><Relationship Id="rId4" Type="http://schemas.openxmlformats.org/officeDocument/2006/relationships/hyperlink" Target="https://drive.google.com/file/d/1vsAnFPGywXtflKg5RqYzae4jsb5NOdk2/view?usp=sharing" TargetMode="External"/><Relationship Id="rId9" Type="http://schemas.openxmlformats.org/officeDocument/2006/relationships/hyperlink" Target="https://drive.google.com/file/d/1xwwZ6-TZtcS7j73kjUjsIvDqsgMxG9KB/view?usp=sharing" TargetMode="External"/><Relationship Id="rId14" Type="http://schemas.openxmlformats.org/officeDocument/2006/relationships/hyperlink" Target="https://drive.google.com/file/d/1w326Snf2oVLd7e4S1rDeo94VIW1o_zlf/view?usp=sharing" TargetMode="External"/><Relationship Id="rId22" Type="http://schemas.openxmlformats.org/officeDocument/2006/relationships/ctrlProp" Target="../ctrlProps/ctrlProp7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89"/>
  <sheetViews>
    <sheetView topLeftCell="A18" workbookViewId="0">
      <selection activeCell="D13" sqref="D13"/>
    </sheetView>
  </sheetViews>
  <sheetFormatPr defaultColWidth="102.36328125" defaultRowHeight="14"/>
  <cols>
    <col min="1" max="1" width="2.453125" style="1" customWidth="1"/>
    <col min="2" max="2" width="9.90625" style="102" customWidth="1"/>
    <col min="3" max="3" width="15.36328125" style="102" customWidth="1"/>
    <col min="4" max="4" width="95.453125" style="1" customWidth="1"/>
    <col min="5" max="5" width="11.08984375" style="1" customWidth="1"/>
    <col min="6" max="6" width="9.36328125" style="1" customWidth="1"/>
    <col min="7" max="7" width="12.36328125" style="2" customWidth="1"/>
    <col min="8" max="8" width="15.453125" style="2" hidden="1" customWidth="1"/>
    <col min="9" max="13" width="0" style="2" hidden="1" customWidth="1"/>
    <col min="14" max="15" width="9.36328125" style="2" hidden="1" customWidth="1"/>
    <col min="16" max="16" width="0" style="2" hidden="1" customWidth="1"/>
    <col min="17" max="251" width="9.36328125" style="1" customWidth="1"/>
    <col min="252" max="252" width="2.6328125" style="1" customWidth="1"/>
    <col min="253" max="254" width="9.36328125" style="1" customWidth="1"/>
    <col min="255" max="255" width="17.36328125" style="1" customWidth="1"/>
    <col min="256" max="16384" width="102.36328125" style="1"/>
  </cols>
  <sheetData>
    <row r="1" spans="2:16" ht="14.5" thickBot="1"/>
    <row r="2" spans="2:16" ht="14.5" thickBot="1">
      <c r="B2" s="103"/>
      <c r="C2" s="104"/>
      <c r="D2" s="57"/>
      <c r="E2" s="58"/>
    </row>
    <row r="3" spans="2:16" ht="18" thickBot="1">
      <c r="B3" s="105"/>
      <c r="C3" s="106"/>
      <c r="D3" s="69" t="s">
        <v>764</v>
      </c>
      <c r="E3" s="60"/>
    </row>
    <row r="4" spans="2:16" ht="14.5" thickBot="1">
      <c r="B4" s="105"/>
      <c r="C4" s="106"/>
      <c r="D4" s="59" t="s">
        <v>771</v>
      </c>
      <c r="E4" s="60"/>
    </row>
    <row r="5" spans="2:16" ht="14.5" thickBot="1">
      <c r="B5" s="105"/>
      <c r="C5" s="109" t="s">
        <v>264</v>
      </c>
      <c r="D5" s="369" t="s">
        <v>834</v>
      </c>
      <c r="E5" s="60"/>
    </row>
    <row r="6" spans="2:16" s="3" customFormat="1" ht="14.5" thickBot="1">
      <c r="B6" s="107"/>
      <c r="C6" s="67"/>
      <c r="D6" s="36"/>
      <c r="E6" s="34"/>
      <c r="G6" s="2"/>
      <c r="H6" s="2"/>
      <c r="I6" s="2"/>
      <c r="J6" s="2"/>
      <c r="K6" s="2"/>
      <c r="L6" s="2"/>
      <c r="M6" s="2"/>
      <c r="N6" s="2"/>
      <c r="O6" s="2"/>
      <c r="P6" s="2"/>
    </row>
    <row r="7" spans="2:16" s="3" customFormat="1" ht="30.75" customHeight="1" thickBot="1">
      <c r="B7" s="107"/>
      <c r="C7" s="61" t="s">
        <v>210</v>
      </c>
      <c r="D7" s="12" t="s">
        <v>821</v>
      </c>
      <c r="E7" s="34"/>
      <c r="G7" s="2"/>
      <c r="H7" s="2"/>
      <c r="I7" s="2"/>
      <c r="J7" s="2"/>
      <c r="K7" s="2"/>
      <c r="L7" s="2"/>
      <c r="M7" s="2"/>
      <c r="N7" s="2"/>
      <c r="O7" s="2"/>
      <c r="P7" s="2"/>
    </row>
    <row r="8" spans="2:16" s="3" customFormat="1" hidden="1">
      <c r="B8" s="105"/>
      <c r="C8" s="106"/>
      <c r="D8" s="59"/>
      <c r="E8" s="34"/>
      <c r="G8" s="2"/>
      <c r="H8" s="2"/>
      <c r="I8" s="2"/>
      <c r="J8" s="2"/>
      <c r="K8" s="2"/>
      <c r="L8" s="2"/>
      <c r="M8" s="2"/>
      <c r="N8" s="2"/>
      <c r="O8" s="2"/>
      <c r="P8" s="2"/>
    </row>
    <row r="9" spans="2:16" s="3" customFormat="1" hidden="1">
      <c r="B9" s="105"/>
      <c r="C9" s="106"/>
      <c r="D9" s="59"/>
      <c r="E9" s="34"/>
      <c r="G9" s="2"/>
      <c r="H9" s="2"/>
      <c r="I9" s="2"/>
      <c r="J9" s="2"/>
      <c r="K9" s="2"/>
      <c r="L9" s="2"/>
      <c r="M9" s="2"/>
      <c r="N9" s="2"/>
      <c r="O9" s="2"/>
      <c r="P9" s="2"/>
    </row>
    <row r="10" spans="2:16" s="3" customFormat="1" hidden="1">
      <c r="B10" s="105"/>
      <c r="C10" s="106"/>
      <c r="D10" s="59"/>
      <c r="E10" s="34"/>
      <c r="G10" s="2"/>
      <c r="H10" s="2"/>
      <c r="I10" s="2"/>
      <c r="J10" s="2"/>
      <c r="K10" s="2"/>
      <c r="L10" s="2"/>
      <c r="M10" s="2"/>
      <c r="N10" s="2"/>
      <c r="O10" s="2"/>
      <c r="P10" s="2"/>
    </row>
    <row r="11" spans="2:16" s="3" customFormat="1" hidden="1">
      <c r="B11" s="105"/>
      <c r="C11" s="106"/>
      <c r="D11" s="59"/>
      <c r="E11" s="34"/>
      <c r="G11" s="2"/>
      <c r="H11" s="2"/>
      <c r="I11" s="2"/>
      <c r="J11" s="2"/>
      <c r="K11" s="2"/>
      <c r="L11" s="2"/>
      <c r="M11" s="2"/>
      <c r="N11" s="2"/>
      <c r="O11" s="2"/>
      <c r="P11" s="2"/>
    </row>
    <row r="12" spans="2:16" s="3" customFormat="1" ht="14.5" thickBot="1">
      <c r="B12" s="107"/>
      <c r="C12" s="67"/>
      <c r="D12" s="36"/>
      <c r="E12" s="34"/>
      <c r="G12" s="2"/>
      <c r="H12" s="2"/>
      <c r="I12" s="2"/>
      <c r="J12" s="2"/>
      <c r="K12" s="2"/>
      <c r="L12" s="2"/>
      <c r="M12" s="2"/>
      <c r="N12" s="2"/>
      <c r="O12" s="2"/>
      <c r="P12" s="2"/>
    </row>
    <row r="13" spans="2:16" s="3" customFormat="1" ht="93" customHeight="1" thickBot="1">
      <c r="B13" s="107"/>
      <c r="C13" s="62" t="s">
        <v>0</v>
      </c>
      <c r="D13" s="12" t="s">
        <v>822</v>
      </c>
      <c r="E13" s="34"/>
      <c r="G13" s="2"/>
      <c r="H13" s="2"/>
      <c r="I13" s="2"/>
      <c r="J13" s="2"/>
      <c r="K13" s="2"/>
      <c r="L13" s="2"/>
      <c r="M13" s="2"/>
      <c r="N13" s="2"/>
      <c r="O13" s="2"/>
      <c r="P13" s="2"/>
    </row>
    <row r="14" spans="2:16" s="3" customFormat="1" ht="14.5" thickBot="1">
      <c r="B14" s="107"/>
      <c r="C14" s="67"/>
      <c r="D14" s="36"/>
      <c r="E14" s="34"/>
      <c r="G14" s="2"/>
      <c r="H14" s="2" t="s">
        <v>1</v>
      </c>
      <c r="I14" s="2" t="s">
        <v>2</v>
      </c>
      <c r="J14" s="2"/>
      <c r="K14" s="2" t="s">
        <v>3</v>
      </c>
      <c r="L14" s="2" t="s">
        <v>4</v>
      </c>
      <c r="M14" s="2" t="s">
        <v>5</v>
      </c>
      <c r="N14" s="2" t="s">
        <v>6</v>
      </c>
      <c r="O14" s="2" t="s">
        <v>7</v>
      </c>
      <c r="P14" s="2" t="s">
        <v>8</v>
      </c>
    </row>
    <row r="15" spans="2:16" s="3" customFormat="1">
      <c r="B15" s="107"/>
      <c r="C15" s="63" t="s">
        <v>201</v>
      </c>
      <c r="D15" s="13"/>
      <c r="E15" s="34"/>
      <c r="G15" s="2"/>
      <c r="H15" s="4" t="s">
        <v>9</v>
      </c>
      <c r="I15" s="2" t="s">
        <v>10</v>
      </c>
      <c r="J15" s="2" t="s">
        <v>11</v>
      </c>
      <c r="K15" s="2" t="s">
        <v>12</v>
      </c>
      <c r="L15" s="2">
        <v>1</v>
      </c>
      <c r="M15" s="2">
        <v>1</v>
      </c>
      <c r="N15" s="2" t="s">
        <v>13</v>
      </c>
      <c r="O15" s="2" t="s">
        <v>14</v>
      </c>
      <c r="P15" s="2" t="s">
        <v>15</v>
      </c>
    </row>
    <row r="16" spans="2:16" s="3" customFormat="1" ht="29.25" customHeight="1">
      <c r="B16" s="598" t="s">
        <v>256</v>
      </c>
      <c r="C16" s="599"/>
      <c r="D16" s="14" t="s">
        <v>823</v>
      </c>
      <c r="E16" s="34"/>
      <c r="G16" s="2"/>
      <c r="H16" s="4" t="s">
        <v>16</v>
      </c>
      <c r="I16" s="2" t="s">
        <v>17</v>
      </c>
      <c r="J16" s="2" t="s">
        <v>18</v>
      </c>
      <c r="K16" s="2" t="s">
        <v>19</v>
      </c>
      <c r="L16" s="2">
        <v>2</v>
      </c>
      <c r="M16" s="2">
        <v>2</v>
      </c>
      <c r="N16" s="2" t="s">
        <v>20</v>
      </c>
      <c r="O16" s="2" t="s">
        <v>21</v>
      </c>
      <c r="P16" s="2" t="s">
        <v>22</v>
      </c>
    </row>
    <row r="17" spans="2:16" s="3" customFormat="1">
      <c r="B17" s="107"/>
      <c r="C17" s="63" t="s">
        <v>206</v>
      </c>
      <c r="D17" s="14" t="s">
        <v>586</v>
      </c>
      <c r="E17" s="34"/>
      <c r="G17" s="2"/>
      <c r="H17" s="4" t="s">
        <v>23</v>
      </c>
      <c r="I17" s="2" t="s">
        <v>24</v>
      </c>
      <c r="J17" s="2"/>
      <c r="K17" s="2" t="s">
        <v>25</v>
      </c>
      <c r="L17" s="2">
        <v>3</v>
      </c>
      <c r="M17" s="2">
        <v>3</v>
      </c>
      <c r="N17" s="2" t="s">
        <v>26</v>
      </c>
      <c r="O17" s="2" t="s">
        <v>27</v>
      </c>
      <c r="P17" s="2" t="s">
        <v>28</v>
      </c>
    </row>
    <row r="18" spans="2:16" s="3" customFormat="1">
      <c r="B18" s="108"/>
      <c r="C18" s="62" t="s">
        <v>202</v>
      </c>
      <c r="D18" s="14" t="s">
        <v>824</v>
      </c>
      <c r="E18" s="34"/>
      <c r="G18" s="2"/>
      <c r="H18" s="4" t="s">
        <v>29</v>
      </c>
      <c r="I18" s="2"/>
      <c r="J18" s="2"/>
      <c r="K18" s="2" t="s">
        <v>30</v>
      </c>
      <c r="L18" s="2">
        <v>5</v>
      </c>
      <c r="M18" s="2">
        <v>5</v>
      </c>
      <c r="N18" s="2" t="s">
        <v>31</v>
      </c>
      <c r="O18" s="2" t="s">
        <v>32</v>
      </c>
      <c r="P18" s="2" t="s">
        <v>33</v>
      </c>
    </row>
    <row r="19" spans="2:16" s="3" customFormat="1" ht="44.25" customHeight="1" thickBot="1">
      <c r="B19" s="601" t="s">
        <v>203</v>
      </c>
      <c r="C19" s="602"/>
      <c r="D19" s="363" t="s">
        <v>825</v>
      </c>
      <c r="E19" s="34"/>
      <c r="G19" s="2"/>
      <c r="H19" s="4" t="s">
        <v>34</v>
      </c>
      <c r="I19" s="2"/>
      <c r="J19" s="2"/>
      <c r="K19" s="2" t="s">
        <v>35</v>
      </c>
      <c r="L19" s="2"/>
      <c r="M19" s="2"/>
      <c r="N19" s="2"/>
      <c r="O19" s="2" t="s">
        <v>36</v>
      </c>
      <c r="P19" s="2" t="s">
        <v>37</v>
      </c>
    </row>
    <row r="20" spans="2:16" s="3" customFormat="1">
      <c r="B20" s="107"/>
      <c r="C20" s="62"/>
      <c r="D20" s="36"/>
      <c r="E20" s="60"/>
      <c r="F20" s="4"/>
      <c r="G20" s="2"/>
      <c r="H20" s="2"/>
      <c r="J20" s="2"/>
      <c r="K20" s="2"/>
      <c r="L20" s="2"/>
      <c r="M20" s="2" t="s">
        <v>38</v>
      </c>
      <c r="N20" s="2" t="s">
        <v>39</v>
      </c>
    </row>
    <row r="21" spans="2:16" s="3" customFormat="1">
      <c r="B21" s="107"/>
      <c r="C21" s="109" t="s">
        <v>205</v>
      </c>
      <c r="D21" s="36"/>
      <c r="E21" s="60"/>
      <c r="F21" s="4"/>
      <c r="G21" s="2"/>
      <c r="H21" s="2"/>
      <c r="J21" s="2"/>
      <c r="K21" s="2"/>
      <c r="L21" s="2"/>
      <c r="M21" s="2" t="s">
        <v>40</v>
      </c>
      <c r="N21" s="2" t="s">
        <v>41</v>
      </c>
    </row>
    <row r="22" spans="2:16" s="3" customFormat="1" ht="14.5" thickBot="1">
      <c r="B22" s="107"/>
      <c r="C22" s="110" t="s">
        <v>208</v>
      </c>
      <c r="D22" s="36"/>
      <c r="E22" s="34"/>
      <c r="G22" s="2"/>
      <c r="H22" s="4" t="s">
        <v>42</v>
      </c>
      <c r="I22" s="2"/>
      <c r="J22" s="2"/>
      <c r="L22" s="2"/>
      <c r="M22" s="2"/>
      <c r="N22" s="2"/>
      <c r="O22" s="2" t="s">
        <v>43</v>
      </c>
      <c r="P22" s="2" t="s">
        <v>44</v>
      </c>
    </row>
    <row r="23" spans="2:16" s="3" customFormat="1">
      <c r="B23" s="598" t="s">
        <v>207</v>
      </c>
      <c r="C23" s="599"/>
      <c r="D23" s="596">
        <v>42286</v>
      </c>
      <c r="E23" s="34"/>
      <c r="G23" s="2"/>
      <c r="H23" s="4"/>
      <c r="I23" s="2"/>
      <c r="J23" s="2"/>
      <c r="L23" s="2"/>
      <c r="M23" s="2"/>
      <c r="N23" s="2"/>
      <c r="O23" s="2"/>
      <c r="P23" s="2"/>
    </row>
    <row r="24" spans="2:16" s="3" customFormat="1" ht="4.5" customHeight="1">
      <c r="B24" s="598"/>
      <c r="C24" s="599"/>
      <c r="D24" s="597"/>
      <c r="E24" s="34"/>
      <c r="G24" s="2"/>
      <c r="H24" s="4"/>
      <c r="I24" s="2"/>
      <c r="J24" s="2"/>
      <c r="L24" s="2"/>
      <c r="M24" s="2"/>
      <c r="N24" s="2"/>
      <c r="O24" s="2"/>
      <c r="P24" s="2"/>
    </row>
    <row r="25" spans="2:16" s="3" customFormat="1" ht="27.75" customHeight="1">
      <c r="B25" s="598" t="s">
        <v>259</v>
      </c>
      <c r="C25" s="599"/>
      <c r="D25" s="364">
        <v>42491</v>
      </c>
      <c r="E25" s="34"/>
      <c r="F25" s="2"/>
      <c r="G25" s="4"/>
      <c r="H25" s="2"/>
      <c r="I25" s="2"/>
      <c r="K25" s="2"/>
      <c r="L25" s="2"/>
      <c r="M25" s="2"/>
      <c r="N25" s="2" t="s">
        <v>45</v>
      </c>
      <c r="O25" s="2" t="s">
        <v>46</v>
      </c>
    </row>
    <row r="26" spans="2:16" s="3" customFormat="1" ht="32.25" customHeight="1">
      <c r="B26" s="598" t="s">
        <v>209</v>
      </c>
      <c r="C26" s="599"/>
      <c r="D26" s="365">
        <v>43237</v>
      </c>
      <c r="E26" s="34"/>
      <c r="F26" s="2"/>
      <c r="G26" s="4"/>
      <c r="H26" s="2"/>
      <c r="I26" s="2"/>
      <c r="K26" s="2"/>
      <c r="L26" s="2"/>
      <c r="M26" s="2"/>
      <c r="N26" s="2" t="s">
        <v>47</v>
      </c>
      <c r="O26" s="2" t="s">
        <v>48</v>
      </c>
    </row>
    <row r="27" spans="2:16" s="3" customFormat="1" ht="28.5" customHeight="1">
      <c r="B27" s="594" t="s">
        <v>760</v>
      </c>
      <c r="C27" s="600"/>
      <c r="D27" s="366" t="s">
        <v>828</v>
      </c>
      <c r="E27" s="64"/>
      <c r="F27" s="2"/>
      <c r="G27" s="4"/>
      <c r="H27" s="2"/>
      <c r="I27" s="2"/>
      <c r="J27" s="2"/>
      <c r="K27" s="2"/>
      <c r="L27" s="2"/>
      <c r="M27" s="2"/>
      <c r="N27" s="2"/>
      <c r="O27" s="2"/>
    </row>
    <row r="28" spans="2:16" s="3" customFormat="1" ht="14" customHeight="1">
      <c r="B28" s="335"/>
      <c r="C28" s="336"/>
      <c r="D28" s="314"/>
      <c r="E28" s="64"/>
      <c r="F28" s="2"/>
      <c r="G28" s="4"/>
      <c r="H28" s="2"/>
      <c r="I28" s="2"/>
      <c r="J28" s="2"/>
      <c r="K28" s="2"/>
      <c r="L28" s="2"/>
      <c r="M28" s="2"/>
      <c r="N28" s="2"/>
      <c r="O28" s="2"/>
    </row>
    <row r="29" spans="2:16" s="3" customFormat="1" ht="14.5" thickBot="1">
      <c r="B29" s="337"/>
      <c r="C29" s="329" t="s">
        <v>759</v>
      </c>
      <c r="D29" s="367" t="s">
        <v>829</v>
      </c>
      <c r="E29" s="34"/>
      <c r="F29" s="2"/>
      <c r="G29" s="4"/>
      <c r="H29" s="2"/>
      <c r="I29" s="2"/>
      <c r="J29" s="2"/>
      <c r="K29" s="2"/>
      <c r="L29" s="2"/>
      <c r="M29" s="2"/>
      <c r="N29" s="2"/>
      <c r="O29" s="2"/>
    </row>
    <row r="30" spans="2:16" s="3" customFormat="1" ht="38" customHeight="1">
      <c r="B30" s="594" t="s">
        <v>761</v>
      </c>
      <c r="C30" s="600"/>
      <c r="D30" s="603"/>
      <c r="E30" s="313"/>
      <c r="F30" s="2"/>
      <c r="G30" s="4"/>
      <c r="H30" s="2"/>
      <c r="I30" s="2"/>
      <c r="J30" s="2"/>
      <c r="K30" s="2"/>
      <c r="L30" s="2"/>
      <c r="M30" s="2"/>
      <c r="N30" s="2"/>
      <c r="O30" s="2"/>
    </row>
    <row r="31" spans="2:16" s="3" customFormat="1" ht="14.5" thickBot="1">
      <c r="B31" s="337"/>
      <c r="C31" s="338" t="s">
        <v>815</v>
      </c>
      <c r="D31" s="604"/>
      <c r="E31" s="313"/>
      <c r="F31" s="2"/>
      <c r="G31" s="4"/>
      <c r="H31" s="2"/>
      <c r="I31" s="2"/>
      <c r="J31" s="2"/>
      <c r="K31" s="2"/>
      <c r="L31" s="2"/>
      <c r="M31" s="2"/>
      <c r="N31" s="2"/>
      <c r="O31" s="2"/>
    </row>
    <row r="32" spans="2:16" s="3" customFormat="1">
      <c r="B32" s="311"/>
      <c r="C32" s="312"/>
      <c r="D32" s="65"/>
      <c r="E32" s="34"/>
      <c r="F32" s="2"/>
      <c r="G32" s="4"/>
      <c r="H32" s="2"/>
      <c r="I32" s="2"/>
      <c r="J32" s="2"/>
      <c r="K32" s="2"/>
      <c r="L32" s="2"/>
      <c r="M32" s="2"/>
      <c r="N32" s="2"/>
      <c r="O32" s="2"/>
    </row>
    <row r="33" spans="2:16" s="3" customFormat="1" ht="14.5" thickBot="1">
      <c r="B33" s="311"/>
      <c r="C33" s="312"/>
      <c r="D33" s="333" t="s">
        <v>801</v>
      </c>
      <c r="E33" s="34"/>
      <c r="F33" s="2"/>
      <c r="G33" s="4"/>
      <c r="H33" s="2"/>
      <c r="I33" s="2"/>
      <c r="J33" s="2"/>
      <c r="K33" s="2"/>
      <c r="L33" s="2"/>
      <c r="M33" s="2"/>
      <c r="N33" s="2"/>
      <c r="O33" s="2"/>
    </row>
    <row r="34" spans="2:16" s="3" customFormat="1" ht="25.25" customHeight="1">
      <c r="B34" s="311"/>
      <c r="C34" s="339" t="s">
        <v>772</v>
      </c>
      <c r="D34" s="330"/>
      <c r="E34" s="34"/>
      <c r="F34" s="2"/>
      <c r="G34" s="4"/>
      <c r="H34" s="2"/>
      <c r="I34" s="2"/>
      <c r="J34" s="2"/>
      <c r="K34" s="2"/>
      <c r="L34" s="2"/>
      <c r="M34" s="2"/>
      <c r="N34" s="2"/>
      <c r="O34" s="2"/>
    </row>
    <row r="35" spans="2:16" s="3" customFormat="1" ht="26">
      <c r="B35" s="311"/>
      <c r="C35" s="340" t="s">
        <v>765</v>
      </c>
      <c r="D35" s="328"/>
      <c r="E35" s="34"/>
      <c r="F35" s="2"/>
      <c r="G35" s="4"/>
      <c r="H35" s="2"/>
      <c r="I35" s="2"/>
      <c r="J35" s="2"/>
      <c r="K35" s="2"/>
      <c r="L35" s="2"/>
      <c r="M35" s="2"/>
      <c r="N35" s="2"/>
      <c r="O35" s="2"/>
    </row>
    <row r="36" spans="2:16" s="3" customFormat="1">
      <c r="B36" s="311"/>
      <c r="C36" s="341" t="s">
        <v>228</v>
      </c>
      <c r="D36" s="317"/>
      <c r="E36" s="34"/>
      <c r="F36" s="2"/>
      <c r="G36" s="4"/>
      <c r="H36" s="2"/>
      <c r="I36" s="2"/>
      <c r="J36" s="2"/>
      <c r="K36" s="2"/>
      <c r="L36" s="2"/>
      <c r="M36" s="2"/>
      <c r="N36" s="2"/>
      <c r="O36" s="2"/>
    </row>
    <row r="37" spans="2:16" s="3" customFormat="1" ht="57.5" customHeight="1" thickBot="1">
      <c r="B37" s="311"/>
      <c r="C37" s="342" t="s">
        <v>766</v>
      </c>
      <c r="D37" s="318"/>
      <c r="E37" s="34"/>
      <c r="F37" s="2"/>
      <c r="G37" s="4"/>
      <c r="H37" s="2"/>
      <c r="I37" s="2"/>
      <c r="J37" s="2"/>
      <c r="K37" s="2"/>
      <c r="L37" s="2"/>
      <c r="M37" s="2"/>
      <c r="N37" s="2"/>
      <c r="O37" s="2"/>
    </row>
    <row r="38" spans="2:16" s="3" customFormat="1">
      <c r="B38" s="311"/>
      <c r="C38" s="312"/>
      <c r="D38" s="65"/>
      <c r="E38" s="36"/>
      <c r="F38" s="319"/>
      <c r="G38" s="4"/>
      <c r="H38" s="2"/>
      <c r="I38" s="2"/>
      <c r="J38" s="2"/>
      <c r="K38" s="2"/>
      <c r="L38" s="2"/>
      <c r="M38" s="2"/>
      <c r="N38" s="2"/>
      <c r="O38" s="2"/>
    </row>
    <row r="39" spans="2:16" s="3" customFormat="1" ht="10.5" customHeight="1">
      <c r="B39" s="311"/>
      <c r="C39" s="312"/>
      <c r="D39" s="65"/>
      <c r="E39" s="36"/>
      <c r="F39" s="319"/>
      <c r="G39" s="4"/>
      <c r="H39" s="2"/>
      <c r="I39" s="2"/>
      <c r="J39" s="2"/>
      <c r="K39" s="2"/>
      <c r="L39" s="2"/>
      <c r="M39" s="2"/>
      <c r="N39" s="2"/>
      <c r="O39" s="2"/>
    </row>
    <row r="40" spans="2:16" s="3" customFormat="1" ht="30" customHeight="1" thickBot="1">
      <c r="B40" s="107"/>
      <c r="C40" s="67"/>
      <c r="D40" s="343" t="s">
        <v>802</v>
      </c>
      <c r="E40" s="36"/>
      <c r="F40" s="319"/>
      <c r="G40" s="2"/>
      <c r="H40" s="4" t="s">
        <v>49</v>
      </c>
      <c r="I40" s="2"/>
      <c r="J40" s="2"/>
      <c r="K40" s="2"/>
      <c r="L40" s="2"/>
      <c r="M40" s="2"/>
      <c r="N40" s="2"/>
      <c r="O40" s="2"/>
      <c r="P40" s="2"/>
    </row>
    <row r="41" spans="2:16" s="3" customFormat="1" ht="80" customHeight="1" thickBot="1">
      <c r="B41" s="107"/>
      <c r="C41" s="67"/>
      <c r="D41" s="16"/>
      <c r="E41" s="34"/>
      <c r="F41" s="5"/>
      <c r="G41" s="2"/>
      <c r="H41" s="4" t="s">
        <v>50</v>
      </c>
      <c r="I41" s="2"/>
      <c r="J41" s="2"/>
      <c r="K41" s="2"/>
      <c r="L41" s="2"/>
      <c r="M41" s="2"/>
      <c r="N41" s="2"/>
      <c r="O41" s="2"/>
      <c r="P41" s="2"/>
    </row>
    <row r="42" spans="2:16" s="3" customFormat="1" ht="32.25" customHeight="1" thickBot="1">
      <c r="B42" s="598" t="s">
        <v>803</v>
      </c>
      <c r="C42" s="605"/>
      <c r="D42" s="36"/>
      <c r="E42" s="34"/>
      <c r="G42" s="2"/>
      <c r="H42" s="4" t="s">
        <v>51</v>
      </c>
      <c r="I42" s="2"/>
      <c r="J42" s="2"/>
      <c r="K42" s="2"/>
      <c r="L42" s="2"/>
      <c r="M42" s="2"/>
      <c r="N42" s="2"/>
      <c r="O42" s="2"/>
      <c r="P42" s="2"/>
    </row>
    <row r="43" spans="2:16" s="3" customFormat="1" ht="17.25" customHeight="1" thickBot="1">
      <c r="B43" s="598"/>
      <c r="C43" s="605"/>
      <c r="D43" s="16"/>
      <c r="E43" s="34"/>
      <c r="G43" s="2"/>
      <c r="H43" s="4" t="s">
        <v>52</v>
      </c>
      <c r="I43" s="2"/>
      <c r="J43" s="2"/>
      <c r="K43" s="2"/>
      <c r="L43" s="2"/>
      <c r="M43" s="2"/>
      <c r="N43" s="2"/>
      <c r="O43" s="2"/>
      <c r="P43" s="2"/>
    </row>
    <row r="44" spans="2:16" s="3" customFormat="1">
      <c r="B44" s="107"/>
      <c r="C44" s="67"/>
      <c r="D44" s="36"/>
      <c r="E44" s="34"/>
      <c r="F44" s="5"/>
      <c r="G44" s="2"/>
      <c r="H44" s="4" t="s">
        <v>53</v>
      </c>
      <c r="I44" s="2"/>
      <c r="J44" s="2"/>
      <c r="K44" s="2"/>
      <c r="L44" s="2"/>
      <c r="M44" s="2"/>
      <c r="N44" s="2"/>
      <c r="O44" s="2"/>
      <c r="P44" s="2"/>
    </row>
    <row r="45" spans="2:16" s="3" customFormat="1">
      <c r="B45" s="107"/>
      <c r="C45" s="329" t="s">
        <v>54</v>
      </c>
      <c r="D45" s="36"/>
      <c r="E45" s="34"/>
      <c r="G45" s="2"/>
      <c r="H45" s="4" t="s">
        <v>55</v>
      </c>
      <c r="I45" s="2"/>
      <c r="J45" s="2"/>
      <c r="K45" s="2"/>
      <c r="L45" s="2"/>
      <c r="M45" s="2"/>
      <c r="N45" s="2"/>
      <c r="O45" s="2"/>
      <c r="P45" s="2"/>
    </row>
    <row r="46" spans="2:16" s="3" customFormat="1" ht="31.5" customHeight="1" thickBot="1">
      <c r="B46" s="594" t="s">
        <v>816</v>
      </c>
      <c r="C46" s="595"/>
      <c r="D46" s="36"/>
      <c r="E46" s="34"/>
      <c r="G46" s="2"/>
      <c r="H46" s="4" t="s">
        <v>56</v>
      </c>
      <c r="I46" s="2"/>
      <c r="J46" s="2"/>
      <c r="K46" s="2"/>
      <c r="L46" s="2"/>
      <c r="M46" s="2"/>
      <c r="N46" s="2"/>
      <c r="O46" s="2"/>
      <c r="P46" s="2"/>
    </row>
    <row r="47" spans="2:16" s="3" customFormat="1">
      <c r="B47" s="107"/>
      <c r="C47" s="67" t="s">
        <v>57</v>
      </c>
      <c r="D47" s="17" t="s">
        <v>830</v>
      </c>
      <c r="E47" s="34"/>
      <c r="G47" s="2"/>
      <c r="H47" s="4" t="s">
        <v>58</v>
      </c>
      <c r="I47" s="2"/>
      <c r="J47" s="2"/>
      <c r="K47" s="2"/>
      <c r="L47" s="2"/>
      <c r="M47" s="2"/>
      <c r="N47" s="2"/>
      <c r="O47" s="2"/>
      <c r="P47" s="2"/>
    </row>
    <row r="48" spans="2:16" s="3" customFormat="1" ht="14.5">
      <c r="B48" s="107"/>
      <c r="C48" s="67" t="s">
        <v>59</v>
      </c>
      <c r="D48" s="368" t="s">
        <v>833</v>
      </c>
      <c r="E48" s="34"/>
      <c r="G48" s="2"/>
      <c r="H48" s="4" t="s">
        <v>60</v>
      </c>
      <c r="I48" s="2"/>
      <c r="J48" s="2"/>
      <c r="K48" s="2"/>
      <c r="L48" s="2"/>
      <c r="M48" s="2"/>
      <c r="N48" s="2"/>
      <c r="O48" s="2"/>
      <c r="P48" s="2"/>
    </row>
    <row r="49" spans="1:16" s="3" customFormat="1" ht="14.5" thickBot="1">
      <c r="B49" s="107"/>
      <c r="C49" s="67" t="s">
        <v>61</v>
      </c>
      <c r="D49" s="18"/>
      <c r="E49" s="34"/>
      <c r="G49" s="2"/>
      <c r="H49" s="4" t="s">
        <v>62</v>
      </c>
      <c r="I49" s="2"/>
      <c r="J49" s="2"/>
      <c r="K49" s="2"/>
      <c r="L49" s="2"/>
      <c r="M49" s="2"/>
      <c r="N49" s="2"/>
      <c r="O49" s="2"/>
      <c r="P49" s="2"/>
    </row>
    <row r="50" spans="1:16" s="3" customFormat="1" ht="3.5" customHeight="1">
      <c r="B50" s="107"/>
      <c r="C50" s="67"/>
      <c r="D50" s="316"/>
      <c r="E50" s="34"/>
      <c r="G50" s="2"/>
      <c r="H50" s="4"/>
      <c r="I50" s="2"/>
      <c r="J50" s="2"/>
      <c r="K50" s="2"/>
      <c r="L50" s="2"/>
      <c r="M50" s="2"/>
      <c r="N50" s="2"/>
      <c r="O50" s="2"/>
      <c r="P50" s="2"/>
    </row>
    <row r="51" spans="1:16" s="3" customFormat="1" ht="27.5" customHeight="1">
      <c r="B51" s="594" t="s">
        <v>817</v>
      </c>
      <c r="C51" s="595"/>
      <c r="D51" s="316"/>
      <c r="E51" s="34"/>
      <c r="G51" s="2"/>
      <c r="H51" s="4"/>
      <c r="I51" s="2"/>
      <c r="J51" s="2"/>
      <c r="K51" s="2"/>
      <c r="L51" s="2"/>
      <c r="M51" s="2"/>
      <c r="N51" s="2"/>
      <c r="O51" s="2"/>
      <c r="P51" s="2"/>
    </row>
    <row r="52" spans="1:16" s="3" customFormat="1" ht="15" customHeight="1" thickBot="1">
      <c r="B52" s="594"/>
      <c r="C52" s="595"/>
      <c r="D52" s="36"/>
      <c r="E52" s="34"/>
      <c r="G52" s="2"/>
      <c r="H52" s="4" t="s">
        <v>63</v>
      </c>
      <c r="I52" s="2"/>
      <c r="J52" s="2"/>
      <c r="K52" s="2"/>
      <c r="L52" s="2"/>
      <c r="M52" s="2"/>
      <c r="N52" s="2"/>
      <c r="O52" s="2"/>
      <c r="P52" s="2"/>
    </row>
    <row r="53" spans="1:16" s="3" customFormat="1">
      <c r="B53" s="107"/>
      <c r="C53" s="67" t="s">
        <v>57</v>
      </c>
      <c r="D53" s="17" t="s">
        <v>836</v>
      </c>
      <c r="E53" s="34"/>
      <c r="G53" s="2"/>
      <c r="H53" s="4" t="s">
        <v>64</v>
      </c>
      <c r="I53" s="2"/>
      <c r="J53" s="2"/>
      <c r="K53" s="2"/>
      <c r="L53" s="2"/>
      <c r="M53" s="2"/>
      <c r="N53" s="2"/>
      <c r="O53" s="2"/>
      <c r="P53" s="2"/>
    </row>
    <row r="54" spans="1:16" s="3" customFormat="1" ht="14.5">
      <c r="B54" s="107"/>
      <c r="C54" s="67" t="s">
        <v>59</v>
      </c>
      <c r="D54" s="375" t="s">
        <v>835</v>
      </c>
      <c r="E54" s="34"/>
      <c r="G54" s="2"/>
      <c r="H54" s="4" t="s">
        <v>65</v>
      </c>
      <c r="I54" s="2"/>
      <c r="J54" s="2"/>
      <c r="K54" s="2"/>
      <c r="L54" s="2"/>
      <c r="M54" s="2"/>
      <c r="N54" s="2"/>
      <c r="O54" s="2"/>
      <c r="P54" s="2"/>
    </row>
    <row r="55" spans="1:16" s="3" customFormat="1" ht="14.5" thickBot="1">
      <c r="B55" s="107"/>
      <c r="C55" s="67" t="s">
        <v>61</v>
      </c>
      <c r="D55" s="18"/>
      <c r="E55" s="34"/>
      <c r="G55" s="2"/>
      <c r="H55" s="4" t="s">
        <v>66</v>
      </c>
      <c r="I55" s="2"/>
      <c r="J55" s="2"/>
      <c r="K55" s="2"/>
      <c r="L55" s="2"/>
      <c r="M55" s="2"/>
      <c r="N55" s="2"/>
      <c r="O55" s="2"/>
      <c r="P55" s="2"/>
    </row>
    <row r="56" spans="1:16" s="3" customFormat="1" ht="14.5" thickBot="1">
      <c r="B56" s="107"/>
      <c r="C56" s="63" t="s">
        <v>260</v>
      </c>
      <c r="D56" s="36"/>
      <c r="E56" s="34"/>
      <c r="G56" s="2"/>
      <c r="H56" s="4" t="s">
        <v>67</v>
      </c>
      <c r="I56" s="2"/>
      <c r="J56" s="2"/>
      <c r="K56" s="2"/>
      <c r="L56" s="2"/>
      <c r="M56" s="2"/>
      <c r="N56" s="2"/>
      <c r="O56" s="2"/>
      <c r="P56" s="2"/>
    </row>
    <row r="57" spans="1:16" s="3" customFormat="1">
      <c r="B57" s="107"/>
      <c r="C57" s="67" t="s">
        <v>57</v>
      </c>
      <c r="D57" s="17" t="s">
        <v>1245</v>
      </c>
      <c r="E57" s="34"/>
      <c r="G57" s="2"/>
      <c r="H57" s="4" t="s">
        <v>68</v>
      </c>
      <c r="I57" s="2"/>
      <c r="J57" s="2"/>
      <c r="K57" s="2"/>
      <c r="L57" s="2"/>
      <c r="M57" s="2"/>
      <c r="N57" s="2"/>
      <c r="O57" s="2"/>
      <c r="P57" s="2"/>
    </row>
    <row r="58" spans="1:16" s="3" customFormat="1" ht="14.5">
      <c r="B58" s="107"/>
      <c r="C58" s="67" t="s">
        <v>59</v>
      </c>
      <c r="D58" s="368" t="s">
        <v>1244</v>
      </c>
      <c r="E58" s="34"/>
      <c r="G58" s="2"/>
      <c r="H58" s="4" t="s">
        <v>69</v>
      </c>
      <c r="I58" s="2"/>
      <c r="J58" s="2"/>
      <c r="K58" s="2"/>
      <c r="L58" s="2"/>
      <c r="M58" s="2"/>
      <c r="N58" s="2"/>
      <c r="O58" s="2"/>
      <c r="P58" s="2"/>
    </row>
    <row r="59" spans="1:16" ht="14.5" thickBot="1">
      <c r="A59" s="3"/>
      <c r="B59" s="107"/>
      <c r="C59" s="67" t="s">
        <v>61</v>
      </c>
      <c r="D59" s="18"/>
      <c r="E59" s="34"/>
      <c r="H59" s="4" t="s">
        <v>70</v>
      </c>
    </row>
    <row r="60" spans="1:16" ht="14.5" thickBot="1">
      <c r="B60" s="107"/>
      <c r="C60" s="63" t="s">
        <v>204</v>
      </c>
      <c r="D60" s="36"/>
      <c r="E60" s="34"/>
      <c r="H60" s="4" t="s">
        <v>71</v>
      </c>
    </row>
    <row r="61" spans="1:16">
      <c r="B61" s="107"/>
      <c r="C61" s="67" t="s">
        <v>57</v>
      </c>
      <c r="D61" s="17" t="s">
        <v>837</v>
      </c>
      <c r="E61" s="34"/>
      <c r="H61" s="4" t="s">
        <v>72</v>
      </c>
    </row>
    <row r="62" spans="1:16" ht="14.5">
      <c r="B62" s="107"/>
      <c r="C62" s="67" t="s">
        <v>59</v>
      </c>
      <c r="D62" s="368" t="s">
        <v>838</v>
      </c>
      <c r="E62" s="34"/>
      <c r="H62" s="4" t="s">
        <v>73</v>
      </c>
    </row>
    <row r="63" spans="1:16" ht="14.5" thickBot="1">
      <c r="B63" s="107"/>
      <c r="C63" s="67" t="s">
        <v>61</v>
      </c>
      <c r="D63" s="18"/>
      <c r="E63" s="34"/>
      <c r="H63" s="4" t="s">
        <v>74</v>
      </c>
    </row>
    <row r="64" spans="1:16" ht="14.5" thickBot="1">
      <c r="B64" s="107"/>
      <c r="C64" s="63" t="s">
        <v>204</v>
      </c>
      <c r="D64" s="36"/>
      <c r="E64" s="34"/>
      <c r="H64" s="4" t="s">
        <v>75</v>
      </c>
    </row>
    <row r="65" spans="2:8">
      <c r="B65" s="107"/>
      <c r="C65" s="67" t="s">
        <v>57</v>
      </c>
      <c r="D65" s="17" t="s">
        <v>831</v>
      </c>
      <c r="E65" s="34"/>
      <c r="H65" s="4" t="s">
        <v>76</v>
      </c>
    </row>
    <row r="66" spans="2:8" ht="14.5">
      <c r="B66" s="107"/>
      <c r="C66" s="67" t="s">
        <v>59</v>
      </c>
      <c r="D66" s="368" t="s">
        <v>832</v>
      </c>
      <c r="E66" s="34"/>
      <c r="H66" s="4" t="s">
        <v>77</v>
      </c>
    </row>
    <row r="67" spans="2:8" ht="14.5" thickBot="1">
      <c r="B67" s="107"/>
      <c r="C67" s="67" t="s">
        <v>61</v>
      </c>
      <c r="D67" s="18"/>
      <c r="E67" s="34"/>
      <c r="H67" s="4" t="s">
        <v>78</v>
      </c>
    </row>
    <row r="68" spans="2:8" ht="14.5" thickBot="1">
      <c r="B68" s="107"/>
      <c r="C68" s="63" t="s">
        <v>204</v>
      </c>
      <c r="D68" s="36"/>
      <c r="E68" s="34"/>
      <c r="H68" s="4" t="s">
        <v>79</v>
      </c>
    </row>
    <row r="69" spans="2:8">
      <c r="B69" s="107"/>
      <c r="C69" s="67" t="s">
        <v>57</v>
      </c>
      <c r="D69" s="17"/>
      <c r="E69" s="34"/>
      <c r="H69" s="4" t="s">
        <v>80</v>
      </c>
    </row>
    <row r="70" spans="2:8">
      <c r="B70" s="107"/>
      <c r="C70" s="67" t="s">
        <v>59</v>
      </c>
      <c r="D70" s="15"/>
      <c r="E70" s="34"/>
      <c r="H70" s="4" t="s">
        <v>81</v>
      </c>
    </row>
    <row r="71" spans="2:8" ht="14.5" thickBot="1">
      <c r="B71" s="107"/>
      <c r="C71" s="67" t="s">
        <v>61</v>
      </c>
      <c r="D71" s="18"/>
      <c r="E71" s="34"/>
      <c r="H71" s="4" t="s">
        <v>82</v>
      </c>
    </row>
    <row r="72" spans="2:8" ht="14.5" thickBot="1">
      <c r="B72" s="111"/>
      <c r="C72" s="112"/>
      <c r="D72" s="68"/>
      <c r="E72" s="45"/>
      <c r="H72" s="4" t="s">
        <v>83</v>
      </c>
    </row>
    <row r="73" spans="2:8">
      <c r="H73" s="4" t="s">
        <v>84</v>
      </c>
    </row>
    <row r="74" spans="2:8" ht="14.75" customHeight="1">
      <c r="H74" s="4" t="s">
        <v>85</v>
      </c>
    </row>
    <row r="75" spans="2:8">
      <c r="H75" s="4" t="s">
        <v>86</v>
      </c>
    </row>
    <row r="76" spans="2:8" ht="14" customHeight="1">
      <c r="H76" s="4" t="s">
        <v>87</v>
      </c>
    </row>
    <row r="77" spans="2:8">
      <c r="H77" s="4" t="s">
        <v>88</v>
      </c>
    </row>
    <row r="78" spans="2:8">
      <c r="H78" s="4" t="s">
        <v>89</v>
      </c>
    </row>
    <row r="79" spans="2:8" ht="14" customHeight="1">
      <c r="H79" s="4" t="s">
        <v>90</v>
      </c>
    </row>
    <row r="80" spans="2:8">
      <c r="H80" s="4" t="s">
        <v>91</v>
      </c>
    </row>
    <row r="81" spans="8:8">
      <c r="H81" s="4" t="s">
        <v>92</v>
      </c>
    </row>
    <row r="82" spans="8:8">
      <c r="H82" s="4" t="s">
        <v>93</v>
      </c>
    </row>
    <row r="83" spans="8:8">
      <c r="H83" s="4" t="s">
        <v>94</v>
      </c>
    </row>
    <row r="84" spans="8:8">
      <c r="H84" s="4" t="s">
        <v>95</v>
      </c>
    </row>
    <row r="85" spans="8:8">
      <c r="H85" s="4" t="s">
        <v>96</v>
      </c>
    </row>
    <row r="86" spans="8:8">
      <c r="H86" s="4" t="s">
        <v>97</v>
      </c>
    </row>
    <row r="87" spans="8:8">
      <c r="H87" s="4" t="s">
        <v>98</v>
      </c>
    </row>
    <row r="88" spans="8:8">
      <c r="H88" s="4" t="s">
        <v>99</v>
      </c>
    </row>
    <row r="89" spans="8:8">
      <c r="H89" s="4" t="s">
        <v>100</v>
      </c>
    </row>
    <row r="90" spans="8:8">
      <c r="H90" s="4" t="s">
        <v>101</v>
      </c>
    </row>
    <row r="91" spans="8:8">
      <c r="H91" s="4" t="s">
        <v>102</v>
      </c>
    </row>
    <row r="92" spans="8:8">
      <c r="H92" s="4" t="s">
        <v>103</v>
      </c>
    </row>
    <row r="93" spans="8:8">
      <c r="H93" s="4" t="s">
        <v>104</v>
      </c>
    </row>
    <row r="94" spans="8:8">
      <c r="H94" s="4" t="s">
        <v>105</v>
      </c>
    </row>
    <row r="95" spans="8:8">
      <c r="H95" s="4" t="s">
        <v>106</v>
      </c>
    </row>
    <row r="96" spans="8:8">
      <c r="H96" s="4" t="s">
        <v>107</v>
      </c>
    </row>
    <row r="97" spans="8:8">
      <c r="H97" s="4" t="s">
        <v>108</v>
      </c>
    </row>
    <row r="98" spans="8:8">
      <c r="H98" s="4" t="s">
        <v>109</v>
      </c>
    </row>
    <row r="99" spans="8:8">
      <c r="H99" s="4" t="s">
        <v>110</v>
      </c>
    </row>
    <row r="100" spans="8:8">
      <c r="H100" s="4" t="s">
        <v>111</v>
      </c>
    </row>
    <row r="101" spans="8:8">
      <c r="H101" s="4" t="s">
        <v>112</v>
      </c>
    </row>
    <row r="102" spans="8:8">
      <c r="H102" s="4" t="s">
        <v>113</v>
      </c>
    </row>
    <row r="103" spans="8:8">
      <c r="H103" s="4" t="s">
        <v>114</v>
      </c>
    </row>
    <row r="104" spans="8:8">
      <c r="H104" s="4" t="s">
        <v>115</v>
      </c>
    </row>
    <row r="105" spans="8:8">
      <c r="H105" s="4" t="s">
        <v>116</v>
      </c>
    </row>
    <row r="106" spans="8:8">
      <c r="H106" s="4" t="s">
        <v>117</v>
      </c>
    </row>
    <row r="107" spans="8:8">
      <c r="H107" s="4" t="s">
        <v>118</v>
      </c>
    </row>
    <row r="108" spans="8:8">
      <c r="H108" s="4" t="s">
        <v>119</v>
      </c>
    </row>
    <row r="109" spans="8:8">
      <c r="H109" s="4" t="s">
        <v>120</v>
      </c>
    </row>
    <row r="110" spans="8:8">
      <c r="H110" s="4" t="s">
        <v>121</v>
      </c>
    </row>
    <row r="111" spans="8:8">
      <c r="H111" s="4" t="s">
        <v>122</v>
      </c>
    </row>
    <row r="112" spans="8:8">
      <c r="H112" s="4" t="s">
        <v>123</v>
      </c>
    </row>
    <row r="113" spans="8:8">
      <c r="H113" s="4" t="s">
        <v>124</v>
      </c>
    </row>
    <row r="114" spans="8:8">
      <c r="H114" s="4" t="s">
        <v>125</v>
      </c>
    </row>
    <row r="115" spans="8:8">
      <c r="H115" s="4" t="s">
        <v>126</v>
      </c>
    </row>
    <row r="116" spans="8:8">
      <c r="H116" s="4" t="s">
        <v>127</v>
      </c>
    </row>
    <row r="117" spans="8:8">
      <c r="H117" s="4" t="s">
        <v>128</v>
      </c>
    </row>
    <row r="118" spans="8:8">
      <c r="H118" s="4" t="s">
        <v>129</v>
      </c>
    </row>
    <row r="119" spans="8:8">
      <c r="H119" s="4" t="s">
        <v>130</v>
      </c>
    </row>
    <row r="120" spans="8:8">
      <c r="H120" s="4" t="s">
        <v>131</v>
      </c>
    </row>
    <row r="121" spans="8:8">
      <c r="H121" s="4" t="s">
        <v>132</v>
      </c>
    </row>
    <row r="122" spans="8:8">
      <c r="H122" s="4" t="s">
        <v>133</v>
      </c>
    </row>
    <row r="123" spans="8:8">
      <c r="H123" s="4" t="s">
        <v>134</v>
      </c>
    </row>
    <row r="124" spans="8:8">
      <c r="H124" s="4" t="s">
        <v>135</v>
      </c>
    </row>
    <row r="125" spans="8:8">
      <c r="H125" s="4" t="s">
        <v>136</v>
      </c>
    </row>
    <row r="126" spans="8:8">
      <c r="H126" s="4" t="s">
        <v>137</v>
      </c>
    </row>
    <row r="127" spans="8:8">
      <c r="H127" s="4" t="s">
        <v>138</v>
      </c>
    </row>
    <row r="128" spans="8:8">
      <c r="H128" s="4" t="s">
        <v>139</v>
      </c>
    </row>
    <row r="129" spans="8:8">
      <c r="H129" s="4" t="s">
        <v>140</v>
      </c>
    </row>
    <row r="130" spans="8:8">
      <c r="H130" s="4" t="s">
        <v>141</v>
      </c>
    </row>
    <row r="131" spans="8:8">
      <c r="H131" s="4" t="s">
        <v>142</v>
      </c>
    </row>
    <row r="132" spans="8:8">
      <c r="H132" s="4" t="s">
        <v>143</v>
      </c>
    </row>
    <row r="133" spans="8:8">
      <c r="H133" s="4" t="s">
        <v>144</v>
      </c>
    </row>
    <row r="134" spans="8:8">
      <c r="H134" s="4" t="s">
        <v>145</v>
      </c>
    </row>
    <row r="135" spans="8:8">
      <c r="H135" s="4" t="s">
        <v>146</v>
      </c>
    </row>
    <row r="136" spans="8:8">
      <c r="H136" s="4" t="s">
        <v>147</v>
      </c>
    </row>
    <row r="137" spans="8:8">
      <c r="H137" s="4" t="s">
        <v>148</v>
      </c>
    </row>
    <row r="138" spans="8:8">
      <c r="H138" s="4" t="s">
        <v>149</v>
      </c>
    </row>
    <row r="139" spans="8:8">
      <c r="H139" s="4" t="s">
        <v>150</v>
      </c>
    </row>
    <row r="140" spans="8:8">
      <c r="H140" s="4" t="s">
        <v>151</v>
      </c>
    </row>
    <row r="141" spans="8:8">
      <c r="H141" s="4" t="s">
        <v>152</v>
      </c>
    </row>
    <row r="142" spans="8:8">
      <c r="H142" s="4" t="s">
        <v>153</v>
      </c>
    </row>
    <row r="143" spans="8:8">
      <c r="H143" s="4" t="s">
        <v>154</v>
      </c>
    </row>
    <row r="144" spans="8:8">
      <c r="H144" s="4" t="s">
        <v>155</v>
      </c>
    </row>
    <row r="145" spans="8:8">
      <c r="H145" s="4" t="s">
        <v>156</v>
      </c>
    </row>
    <row r="146" spans="8:8">
      <c r="H146" s="4" t="s">
        <v>157</v>
      </c>
    </row>
    <row r="147" spans="8:8">
      <c r="H147" s="4" t="s">
        <v>158</v>
      </c>
    </row>
    <row r="148" spans="8:8">
      <c r="H148" s="4" t="s">
        <v>159</v>
      </c>
    </row>
    <row r="149" spans="8:8">
      <c r="H149" s="4" t="s">
        <v>160</v>
      </c>
    </row>
    <row r="150" spans="8:8">
      <c r="H150" s="4" t="s">
        <v>161</v>
      </c>
    </row>
    <row r="151" spans="8:8">
      <c r="H151" s="4" t="s">
        <v>162</v>
      </c>
    </row>
    <row r="152" spans="8:8">
      <c r="H152" s="4" t="s">
        <v>163</v>
      </c>
    </row>
    <row r="153" spans="8:8">
      <c r="H153" s="4" t="s">
        <v>164</v>
      </c>
    </row>
    <row r="154" spans="8:8">
      <c r="H154" s="4" t="s">
        <v>165</v>
      </c>
    </row>
    <row r="155" spans="8:8">
      <c r="H155" s="4" t="s">
        <v>166</v>
      </c>
    </row>
    <row r="156" spans="8:8">
      <c r="H156" s="4" t="s">
        <v>167</v>
      </c>
    </row>
    <row r="157" spans="8:8">
      <c r="H157" s="4" t="s">
        <v>168</v>
      </c>
    </row>
    <row r="158" spans="8:8">
      <c r="H158" s="4" t="s">
        <v>169</v>
      </c>
    </row>
    <row r="159" spans="8:8">
      <c r="H159" s="4" t="s">
        <v>170</v>
      </c>
    </row>
    <row r="160" spans="8:8">
      <c r="H160" s="4" t="s">
        <v>171</v>
      </c>
    </row>
    <row r="161" spans="8:8">
      <c r="H161" s="4" t="s">
        <v>172</v>
      </c>
    </row>
    <row r="162" spans="8:8">
      <c r="H162" s="4" t="s">
        <v>173</v>
      </c>
    </row>
    <row r="163" spans="8:8">
      <c r="H163" s="4" t="s">
        <v>174</v>
      </c>
    </row>
    <row r="164" spans="8:8">
      <c r="H164" s="4" t="s">
        <v>175</v>
      </c>
    </row>
    <row r="165" spans="8:8">
      <c r="H165" s="4" t="s">
        <v>176</v>
      </c>
    </row>
    <row r="166" spans="8:8">
      <c r="H166" s="4" t="s">
        <v>177</v>
      </c>
    </row>
    <row r="167" spans="8:8">
      <c r="H167" s="4" t="s">
        <v>178</v>
      </c>
    </row>
    <row r="168" spans="8:8">
      <c r="H168" s="4" t="s">
        <v>179</v>
      </c>
    </row>
    <row r="169" spans="8:8">
      <c r="H169" s="4" t="s">
        <v>180</v>
      </c>
    </row>
    <row r="170" spans="8:8">
      <c r="H170" s="4" t="s">
        <v>181</v>
      </c>
    </row>
    <row r="171" spans="8:8">
      <c r="H171" s="4" t="s">
        <v>182</v>
      </c>
    </row>
    <row r="172" spans="8:8">
      <c r="H172" s="4" t="s">
        <v>183</v>
      </c>
    </row>
    <row r="173" spans="8:8">
      <c r="H173" s="4" t="s">
        <v>184</v>
      </c>
    </row>
    <row r="174" spans="8:8">
      <c r="H174" s="4" t="s">
        <v>185</v>
      </c>
    </row>
    <row r="175" spans="8:8">
      <c r="H175" s="4" t="s">
        <v>186</v>
      </c>
    </row>
    <row r="176" spans="8:8">
      <c r="H176" s="4" t="s">
        <v>187</v>
      </c>
    </row>
    <row r="177" spans="8:8">
      <c r="H177" s="4" t="s">
        <v>188</v>
      </c>
    </row>
    <row r="178" spans="8:8">
      <c r="H178" s="4" t="s">
        <v>189</v>
      </c>
    </row>
    <row r="179" spans="8:8">
      <c r="H179" s="4" t="s">
        <v>190</v>
      </c>
    </row>
    <row r="180" spans="8:8">
      <c r="H180" s="4" t="s">
        <v>191</v>
      </c>
    </row>
    <row r="181" spans="8:8">
      <c r="H181" s="4" t="s">
        <v>192</v>
      </c>
    </row>
    <row r="182" spans="8:8">
      <c r="H182" s="4" t="s">
        <v>193</v>
      </c>
    </row>
    <row r="183" spans="8:8">
      <c r="H183" s="4" t="s">
        <v>194</v>
      </c>
    </row>
    <row r="184" spans="8:8">
      <c r="H184" s="4" t="s">
        <v>195</v>
      </c>
    </row>
    <row r="185" spans="8:8">
      <c r="H185" s="4" t="s">
        <v>196</v>
      </c>
    </row>
    <row r="186" spans="8:8">
      <c r="H186" s="4" t="s">
        <v>197</v>
      </c>
    </row>
    <row r="187" spans="8:8">
      <c r="H187" s="4" t="s">
        <v>198</v>
      </c>
    </row>
    <row r="188" spans="8:8">
      <c r="H188" s="4" t="s">
        <v>199</v>
      </c>
    </row>
    <row r="189" spans="8:8">
      <c r="H189" s="4"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disablePrompts="1" count="8">
    <dataValidation type="list" allowBlank="1" showInputMessage="1" showErrorMessage="1" sqref="D65546" xr:uid="{00000000-0002-0000-0000-000000000000}">
      <formula1>$P$15:$P$26</formula1>
    </dataValidation>
    <dataValidation type="list" allowBlank="1" showInputMessage="1" showErrorMessage="1" sqref="IV65544" xr:uid="{00000000-0002-0000-0000-000001000000}">
      <formula1>$K$15:$K$19</formula1>
    </dataValidation>
    <dataValidation type="list" allowBlank="1" showInputMessage="1" showErrorMessage="1" sqref="D65545" xr:uid="{00000000-0002-0000-0000-000002000000}">
      <formula1>$O$15:$O$26</formula1>
    </dataValidation>
    <dataValidation type="list" allowBlank="1" showInputMessage="1" showErrorMessage="1" sqref="IV65537 D65537" xr:uid="{00000000-0002-0000-0000-000003000000}">
      <formula1>$I$15:$I$17</formula1>
    </dataValidation>
    <dataValidation type="list" allowBlank="1" showInputMessage="1" showErrorMessage="1" sqref="IV65538:IV65542 D65538:D65542" xr:uid="{00000000-0002-0000-0000-000004000000}">
      <formula1>$H$15:$H$189</formula1>
    </dataValidation>
    <dataValidation type="list" allowBlank="1" showInputMessage="1" showErrorMessage="1" prompt="Please use drop down menu on the right side of the cell " sqref="D34" xr:uid="{4AE55585-FC53-41F6-A5A7-B28372C950EB}">
      <formula1>"Environmental and Social Safeguards, Gender, Monitoring &amp; Evaluation, Budget, Other"</formula1>
    </dataValidation>
    <dataValidation allowBlank="1" showInputMessage="1" showErrorMessage="1" prompt="Please provide a description, world limit = 100" sqref="D35" xr:uid="{F87CD379-0BD0-49F4-8570-8E8C3C0D7129}"/>
    <dataValidation type="list" allowBlank="1" showInputMessage="1" showErrorMessage="1" prompt="Please use drop down menu on the right side of the cell " sqref="D36" xr:uid="{6E526D81-BC26-462B-AAE2-1169F9BAB7A3}">
      <formula1>"Condition met and cleared by the AFB Sec, Condition met but clearance pending by AFB Sec, Condition not met"</formula1>
    </dataValidation>
  </dataValidations>
  <hyperlinks>
    <hyperlink ref="D48" r:id="rId1" xr:uid="{D97711BC-6E74-4991-98FF-D7B6201FB9BF}"/>
    <hyperlink ref="D58" r:id="rId2" xr:uid="{EF92C68E-682A-4757-A811-5E3BF243CC40}"/>
    <hyperlink ref="D66" r:id="rId3" xr:uid="{F35F2BCA-68B2-48CE-8B1B-315C329C2DAA}"/>
    <hyperlink ref="D54" r:id="rId4" xr:uid="{160BEAD3-7270-413A-9FCC-4E13E92AEEAB}"/>
  </hyperlinks>
  <pageMargins left="0.7" right="0.7" top="0.75" bottom="0.75" header="0.3" footer="0.3"/>
  <pageSetup orientation="landscape"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T335"/>
  <sheetViews>
    <sheetView showGridLines="0" topLeftCell="A105" zoomScale="85" zoomScaleNormal="85" zoomScalePageLayoutView="85" workbookViewId="0">
      <selection activeCell="D109" sqref="D109"/>
    </sheetView>
  </sheetViews>
  <sheetFormatPr defaultColWidth="8.6328125" defaultRowHeight="14.5" outlineLevelRow="1"/>
  <cols>
    <col min="1" max="1" width="3" style="119" customWidth="1"/>
    <col min="2" max="2" width="28.453125" style="119" customWidth="1"/>
    <col min="3" max="3" width="50.453125" style="119" customWidth="1"/>
    <col min="4" max="4" width="34.36328125" style="119" customWidth="1"/>
    <col min="5" max="5" width="32" style="119" customWidth="1"/>
    <col min="6" max="6" width="26.6328125" style="119" customWidth="1"/>
    <col min="7" max="7" width="26.453125" style="119" bestFit="1" customWidth="1"/>
    <col min="8" max="8" width="30" style="119" customWidth="1"/>
    <col min="9" max="9" width="26.36328125" style="119" customWidth="1"/>
    <col min="10" max="10" width="25.6328125" style="119" customWidth="1"/>
    <col min="11" max="11" width="31" style="119" bestFit="1" customWidth="1"/>
    <col min="12" max="12" width="30.36328125" style="119" customWidth="1"/>
    <col min="13" max="13" width="27.36328125" style="119" bestFit="1" customWidth="1"/>
    <col min="14" max="14" width="25" style="119" customWidth="1"/>
    <col min="15" max="15" width="25.6328125" style="119" bestFit="1" customWidth="1"/>
    <col min="16" max="16" width="30.36328125" style="119" customWidth="1"/>
    <col min="17" max="17" width="27.36328125" style="119" bestFit="1" customWidth="1"/>
    <col min="18" max="18" width="24.36328125" style="119" customWidth="1"/>
    <col min="19" max="19" width="23.36328125" style="119" bestFit="1" customWidth="1"/>
    <col min="20" max="20" width="27.6328125" style="119" customWidth="1"/>
    <col min="21" max="16384" width="8.6328125" style="119"/>
  </cols>
  <sheetData>
    <row r="1" spans="2:19" ht="15" thickBot="1"/>
    <row r="2" spans="2:19" ht="26">
      <c r="B2" s="77"/>
      <c r="C2" s="1071"/>
      <c r="D2" s="1071"/>
      <c r="E2" s="1071"/>
      <c r="F2" s="1071"/>
      <c r="G2" s="1071"/>
      <c r="H2" s="71"/>
      <c r="I2" s="71"/>
      <c r="J2" s="71"/>
      <c r="K2" s="71"/>
      <c r="L2" s="71"/>
      <c r="M2" s="71"/>
      <c r="N2" s="71"/>
      <c r="O2" s="71"/>
      <c r="P2" s="71"/>
      <c r="Q2" s="71"/>
      <c r="R2" s="71"/>
      <c r="S2" s="72"/>
    </row>
    <row r="3" spans="2:19" ht="26">
      <c r="B3" s="78"/>
      <c r="C3" s="1078" t="s">
        <v>266</v>
      </c>
      <c r="D3" s="1079"/>
      <c r="E3" s="1079"/>
      <c r="F3" s="1079"/>
      <c r="G3" s="1080"/>
      <c r="H3" s="74"/>
      <c r="I3" s="74"/>
      <c r="J3" s="74"/>
      <c r="K3" s="74"/>
      <c r="L3" s="74"/>
      <c r="M3" s="74"/>
      <c r="N3" s="74"/>
      <c r="O3" s="74"/>
      <c r="P3" s="74"/>
      <c r="Q3" s="74"/>
      <c r="R3" s="74"/>
      <c r="S3" s="76"/>
    </row>
    <row r="4" spans="2:19" ht="26">
      <c r="B4" s="78"/>
      <c r="C4" s="79"/>
      <c r="D4" s="79"/>
      <c r="E4" s="79"/>
      <c r="F4" s="79"/>
      <c r="G4" s="79"/>
      <c r="H4" s="74"/>
      <c r="I4" s="74"/>
      <c r="J4" s="74"/>
      <c r="K4" s="74"/>
      <c r="L4" s="74"/>
      <c r="M4" s="74"/>
      <c r="N4" s="74"/>
      <c r="O4" s="74"/>
      <c r="P4" s="74"/>
      <c r="Q4" s="74"/>
      <c r="R4" s="74"/>
      <c r="S4" s="76"/>
    </row>
    <row r="5" spans="2:19" ht="15" thickBot="1">
      <c r="B5" s="73"/>
      <c r="C5" s="74"/>
      <c r="D5" s="74"/>
      <c r="E5" s="74"/>
      <c r="F5" s="74"/>
      <c r="G5" s="74"/>
      <c r="H5" s="74"/>
      <c r="I5" s="74"/>
      <c r="J5" s="74"/>
      <c r="K5" s="74"/>
      <c r="L5" s="74"/>
      <c r="M5" s="74"/>
      <c r="N5" s="74"/>
      <c r="O5" s="74"/>
      <c r="P5" s="74"/>
      <c r="Q5" s="74"/>
      <c r="R5" s="74"/>
      <c r="S5" s="76"/>
    </row>
    <row r="6" spans="2:19" ht="34.5" customHeight="1" thickBot="1">
      <c r="B6" s="1072" t="s">
        <v>818</v>
      </c>
      <c r="C6" s="1073"/>
      <c r="D6" s="1073"/>
      <c r="E6" s="1073"/>
      <c r="F6" s="1073"/>
      <c r="G6" s="1073"/>
      <c r="H6" s="212"/>
      <c r="I6" s="212"/>
      <c r="J6" s="212"/>
      <c r="K6" s="212"/>
      <c r="L6" s="212"/>
      <c r="M6" s="212"/>
      <c r="N6" s="212"/>
      <c r="O6" s="212"/>
      <c r="P6" s="212"/>
      <c r="Q6" s="212"/>
      <c r="R6" s="212"/>
      <c r="S6" s="213"/>
    </row>
    <row r="7" spans="2:19" ht="15.75" customHeight="1">
      <c r="B7" s="1074" t="s">
        <v>645</v>
      </c>
      <c r="C7" s="1075"/>
      <c r="D7" s="1075"/>
      <c r="E7" s="1075"/>
      <c r="F7" s="1075"/>
      <c r="G7" s="1075"/>
      <c r="H7" s="212"/>
      <c r="I7" s="212"/>
      <c r="J7" s="212"/>
      <c r="K7" s="212"/>
      <c r="L7" s="212"/>
      <c r="M7" s="212"/>
      <c r="N7" s="212"/>
      <c r="O7" s="212"/>
      <c r="P7" s="212"/>
      <c r="Q7" s="212"/>
      <c r="R7" s="212"/>
      <c r="S7" s="213"/>
    </row>
    <row r="8" spans="2:19" ht="15.75" customHeight="1" thickBot="1">
      <c r="B8" s="1076" t="s">
        <v>820</v>
      </c>
      <c r="C8" s="1077"/>
      <c r="D8" s="1077"/>
      <c r="E8" s="1077"/>
      <c r="F8" s="1077"/>
      <c r="G8" s="1077"/>
      <c r="H8" s="214"/>
      <c r="I8" s="214"/>
      <c r="J8" s="214"/>
      <c r="K8" s="214"/>
      <c r="L8" s="214"/>
      <c r="M8" s="214"/>
      <c r="N8" s="214"/>
      <c r="O8" s="214"/>
      <c r="P8" s="214"/>
      <c r="Q8" s="214"/>
      <c r="R8" s="214"/>
      <c r="S8" s="215"/>
    </row>
    <row r="10" spans="2:19" ht="21">
      <c r="B10" s="963" t="s">
        <v>291</v>
      </c>
      <c r="C10" s="963"/>
    </row>
    <row r="11" spans="2:19" ht="15" thickBot="1"/>
    <row r="12" spans="2:19" ht="15" customHeight="1" thickBot="1">
      <c r="B12" s="218" t="s">
        <v>292</v>
      </c>
      <c r="C12" s="120"/>
    </row>
    <row r="13" spans="2:19" ht="15.75" customHeight="1" thickBot="1">
      <c r="B13" s="218" t="s">
        <v>260</v>
      </c>
      <c r="C13" s="120" t="s">
        <v>1051</v>
      </c>
    </row>
    <row r="14" spans="2:19" ht="15.75" customHeight="1" thickBot="1">
      <c r="B14" s="218" t="s">
        <v>646</v>
      </c>
      <c r="C14" s="120" t="s">
        <v>586</v>
      </c>
    </row>
    <row r="15" spans="2:19" ht="15.75" customHeight="1" thickBot="1">
      <c r="B15" s="218" t="s">
        <v>293</v>
      </c>
      <c r="C15" s="120" t="s">
        <v>141</v>
      </c>
    </row>
    <row r="16" spans="2:19" ht="15" thickBot="1">
      <c r="B16" s="218" t="s">
        <v>294</v>
      </c>
      <c r="C16" s="120" t="s">
        <v>588</v>
      </c>
    </row>
    <row r="17" spans="2:19" ht="15" thickBot="1">
      <c r="B17" s="218" t="s">
        <v>295</v>
      </c>
      <c r="C17" s="120" t="s">
        <v>452</v>
      </c>
    </row>
    <row r="18" spans="2:19" ht="15" thickBot="1"/>
    <row r="19" spans="2:19" ht="15" thickBot="1">
      <c r="D19" s="939" t="s">
        <v>296</v>
      </c>
      <c r="E19" s="940"/>
      <c r="F19" s="940"/>
      <c r="G19" s="941"/>
      <c r="H19" s="939" t="s">
        <v>297</v>
      </c>
      <c r="I19" s="940"/>
      <c r="J19" s="940"/>
      <c r="K19" s="941"/>
      <c r="L19" s="939" t="s">
        <v>298</v>
      </c>
      <c r="M19" s="940"/>
      <c r="N19" s="940"/>
      <c r="O19" s="941"/>
      <c r="P19" s="939" t="s">
        <v>299</v>
      </c>
      <c r="Q19" s="940"/>
      <c r="R19" s="940"/>
      <c r="S19" s="941"/>
    </row>
    <row r="20" spans="2:19" ht="45" customHeight="1" thickBot="1">
      <c r="B20" s="964" t="s">
        <v>300</v>
      </c>
      <c r="C20" s="967" t="s">
        <v>301</v>
      </c>
      <c r="D20" s="121"/>
      <c r="E20" s="122" t="s">
        <v>302</v>
      </c>
      <c r="F20" s="123" t="s">
        <v>303</v>
      </c>
      <c r="G20" s="124" t="s">
        <v>304</v>
      </c>
      <c r="H20" s="121"/>
      <c r="I20" s="122" t="s">
        <v>302</v>
      </c>
      <c r="J20" s="123" t="s">
        <v>303</v>
      </c>
      <c r="K20" s="124" t="s">
        <v>304</v>
      </c>
      <c r="L20" s="121"/>
      <c r="M20" s="122" t="s">
        <v>302</v>
      </c>
      <c r="N20" s="123" t="s">
        <v>303</v>
      </c>
      <c r="O20" s="124" t="s">
        <v>304</v>
      </c>
      <c r="P20" s="121"/>
      <c r="Q20" s="122" t="s">
        <v>302</v>
      </c>
      <c r="R20" s="123" t="s">
        <v>303</v>
      </c>
      <c r="S20" s="124" t="s">
        <v>304</v>
      </c>
    </row>
    <row r="21" spans="2:19" ht="40.5" customHeight="1">
      <c r="B21" s="965"/>
      <c r="C21" s="968"/>
      <c r="D21" s="125" t="s">
        <v>305</v>
      </c>
      <c r="E21" s="165">
        <v>0</v>
      </c>
      <c r="F21" s="126">
        <v>0</v>
      </c>
      <c r="G21" s="127">
        <v>0</v>
      </c>
      <c r="H21" s="128" t="s">
        <v>305</v>
      </c>
      <c r="I21" s="167">
        <f>J21+K21</f>
        <v>3541</v>
      </c>
      <c r="J21" s="130">
        <f>700+6+35</f>
        <v>741</v>
      </c>
      <c r="K21" s="131">
        <v>2800</v>
      </c>
      <c r="L21" s="125" t="s">
        <v>305</v>
      </c>
      <c r="M21" s="167">
        <f>N21+O21</f>
        <v>3541</v>
      </c>
      <c r="N21" s="130">
        <f>700+6+35</f>
        <v>741</v>
      </c>
      <c r="O21" s="131">
        <v>2800</v>
      </c>
      <c r="P21" s="125" t="s">
        <v>305</v>
      </c>
      <c r="Q21" s="129"/>
      <c r="R21" s="130"/>
      <c r="S21" s="131"/>
    </row>
    <row r="22" spans="2:19" ht="39.75" customHeight="1">
      <c r="B22" s="965"/>
      <c r="C22" s="968"/>
      <c r="D22" s="132" t="s">
        <v>306</v>
      </c>
      <c r="E22" s="133">
        <v>0</v>
      </c>
      <c r="F22" s="133">
        <v>0</v>
      </c>
      <c r="G22" s="134">
        <v>0</v>
      </c>
      <c r="H22" s="135" t="s">
        <v>306</v>
      </c>
      <c r="I22" s="136">
        <v>0.36</v>
      </c>
      <c r="J22" s="136">
        <v>0.2</v>
      </c>
      <c r="K22" s="137">
        <v>0.4</v>
      </c>
      <c r="L22" s="132" t="s">
        <v>306</v>
      </c>
      <c r="M22" s="136">
        <v>6.0000000000000001E-3</v>
      </c>
      <c r="N22" s="136">
        <v>0.03</v>
      </c>
      <c r="O22" s="137">
        <v>8.0000000000000002E-3</v>
      </c>
      <c r="P22" s="132" t="s">
        <v>306</v>
      </c>
      <c r="Q22" s="136"/>
      <c r="R22" s="136"/>
      <c r="S22" s="137"/>
    </row>
    <row r="23" spans="2:19" ht="37.5" customHeight="1">
      <c r="B23" s="966"/>
      <c r="C23" s="969"/>
      <c r="D23" s="132" t="s">
        <v>307</v>
      </c>
      <c r="E23" s="133">
        <v>0</v>
      </c>
      <c r="F23" s="133">
        <v>0</v>
      </c>
      <c r="G23" s="134">
        <v>0</v>
      </c>
      <c r="H23" s="135" t="s">
        <v>307</v>
      </c>
      <c r="I23" s="136"/>
      <c r="J23" s="136"/>
      <c r="K23" s="137"/>
      <c r="L23" s="132" t="s">
        <v>307</v>
      </c>
      <c r="M23" s="136"/>
      <c r="N23" s="136"/>
      <c r="O23" s="137"/>
      <c r="P23" s="132" t="s">
        <v>307</v>
      </c>
      <c r="Q23" s="136"/>
      <c r="R23" s="136"/>
      <c r="S23" s="137"/>
    </row>
    <row r="24" spans="2:19" ht="14.75" customHeight="1" thickBot="1">
      <c r="B24" s="138"/>
      <c r="C24" s="138"/>
      <c r="Q24" s="139"/>
      <c r="R24" s="139"/>
      <c r="S24" s="139"/>
    </row>
    <row r="25" spans="2:19" ht="30" customHeight="1" thickBot="1">
      <c r="B25" s="138"/>
      <c r="C25" s="138"/>
      <c r="D25" s="939" t="s">
        <v>296</v>
      </c>
      <c r="E25" s="940"/>
      <c r="F25" s="940"/>
      <c r="G25" s="941"/>
      <c r="H25" s="939" t="s">
        <v>297</v>
      </c>
      <c r="I25" s="940"/>
      <c r="J25" s="940"/>
      <c r="K25" s="941"/>
      <c r="L25" s="939" t="s">
        <v>298</v>
      </c>
      <c r="M25" s="940"/>
      <c r="N25" s="940"/>
      <c r="O25" s="941"/>
      <c r="P25" s="939" t="s">
        <v>299</v>
      </c>
      <c r="Q25" s="940"/>
      <c r="R25" s="940"/>
      <c r="S25" s="941"/>
    </row>
    <row r="26" spans="2:19" ht="47.25" customHeight="1">
      <c r="B26" s="964" t="s">
        <v>308</v>
      </c>
      <c r="C26" s="983" t="s">
        <v>309</v>
      </c>
      <c r="D26" s="970" t="s">
        <v>310</v>
      </c>
      <c r="E26" s="971"/>
      <c r="F26" s="140" t="s">
        <v>311</v>
      </c>
      <c r="G26" s="141" t="s">
        <v>312</v>
      </c>
      <c r="H26" s="970" t="s">
        <v>310</v>
      </c>
      <c r="I26" s="971"/>
      <c r="J26" s="140" t="s">
        <v>311</v>
      </c>
      <c r="K26" s="141" t="s">
        <v>312</v>
      </c>
      <c r="L26" s="970" t="s">
        <v>310</v>
      </c>
      <c r="M26" s="971"/>
      <c r="N26" s="140" t="s">
        <v>311</v>
      </c>
      <c r="O26" s="141" t="s">
        <v>312</v>
      </c>
      <c r="P26" s="970" t="s">
        <v>310</v>
      </c>
      <c r="Q26" s="971"/>
      <c r="R26" s="140" t="s">
        <v>311</v>
      </c>
      <c r="S26" s="141" t="s">
        <v>312</v>
      </c>
    </row>
    <row r="27" spans="2:19" ht="51" customHeight="1">
      <c r="B27" s="965"/>
      <c r="C27" s="984"/>
      <c r="D27" s="142" t="s">
        <v>305</v>
      </c>
      <c r="E27" s="468">
        <v>0</v>
      </c>
      <c r="F27" s="990" t="s">
        <v>411</v>
      </c>
      <c r="G27" s="992"/>
      <c r="H27" s="142" t="s">
        <v>305</v>
      </c>
      <c r="I27" s="469">
        <v>60</v>
      </c>
      <c r="J27" s="981" t="s">
        <v>411</v>
      </c>
      <c r="K27" s="979" t="s">
        <v>493</v>
      </c>
      <c r="L27" s="142" t="s">
        <v>305</v>
      </c>
      <c r="M27" s="469">
        <v>60</v>
      </c>
      <c r="N27" s="981" t="s">
        <v>411</v>
      </c>
      <c r="O27" s="979" t="s">
        <v>493</v>
      </c>
      <c r="P27" s="142" t="s">
        <v>305</v>
      </c>
      <c r="Q27" s="143"/>
      <c r="R27" s="972"/>
      <c r="S27" s="974"/>
    </row>
    <row r="28" spans="2:19" ht="51" customHeight="1">
      <c r="B28" s="966"/>
      <c r="C28" s="985"/>
      <c r="D28" s="144" t="s">
        <v>313</v>
      </c>
      <c r="E28" s="145">
        <v>0</v>
      </c>
      <c r="F28" s="991"/>
      <c r="G28" s="993"/>
      <c r="H28" s="144" t="s">
        <v>313</v>
      </c>
      <c r="I28" s="146">
        <v>0.2</v>
      </c>
      <c r="J28" s="982"/>
      <c r="K28" s="980"/>
      <c r="L28" s="144" t="s">
        <v>313</v>
      </c>
      <c r="M28" s="587">
        <v>0.15</v>
      </c>
      <c r="N28" s="982"/>
      <c r="O28" s="980"/>
      <c r="P28" s="144" t="s">
        <v>313</v>
      </c>
      <c r="Q28" s="146"/>
      <c r="R28" s="973"/>
      <c r="S28" s="975"/>
    </row>
    <row r="29" spans="2:19" ht="45.5" customHeight="1">
      <c r="B29" s="976" t="s">
        <v>314</v>
      </c>
      <c r="C29" s="927" t="s">
        <v>315</v>
      </c>
      <c r="D29" s="147" t="s">
        <v>316</v>
      </c>
      <c r="E29" s="148" t="s">
        <v>295</v>
      </c>
      <c r="F29" s="148" t="s">
        <v>317</v>
      </c>
      <c r="G29" s="149" t="s">
        <v>318</v>
      </c>
      <c r="H29" s="147" t="s">
        <v>316</v>
      </c>
      <c r="I29" s="148" t="s">
        <v>295</v>
      </c>
      <c r="J29" s="148" t="s">
        <v>317</v>
      </c>
      <c r="K29" s="149" t="s">
        <v>318</v>
      </c>
      <c r="L29" s="147" t="s">
        <v>316</v>
      </c>
      <c r="M29" s="148" t="s">
        <v>295</v>
      </c>
      <c r="N29" s="148" t="s">
        <v>317</v>
      </c>
      <c r="O29" s="149" t="s">
        <v>318</v>
      </c>
      <c r="P29" s="147" t="s">
        <v>316</v>
      </c>
      <c r="Q29" s="148" t="s">
        <v>295</v>
      </c>
      <c r="R29" s="148" t="s">
        <v>317</v>
      </c>
      <c r="S29" s="149" t="s">
        <v>318</v>
      </c>
    </row>
    <row r="30" spans="2:19" ht="30" customHeight="1">
      <c r="B30" s="977"/>
      <c r="C30" s="928"/>
      <c r="D30" s="473">
        <v>1</v>
      </c>
      <c r="E30" s="151" t="s">
        <v>452</v>
      </c>
      <c r="F30" s="151" t="s">
        <v>467</v>
      </c>
      <c r="G30" s="152" t="s">
        <v>529</v>
      </c>
      <c r="H30" s="153">
        <v>1</v>
      </c>
      <c r="I30" s="154" t="s">
        <v>452</v>
      </c>
      <c r="J30" s="153" t="s">
        <v>467</v>
      </c>
      <c r="K30" s="155" t="s">
        <v>523</v>
      </c>
      <c r="L30" s="153">
        <v>1</v>
      </c>
      <c r="M30" s="154" t="s">
        <v>452</v>
      </c>
      <c r="N30" s="153" t="s">
        <v>467</v>
      </c>
      <c r="O30" s="155" t="s">
        <v>529</v>
      </c>
      <c r="P30" s="153"/>
      <c r="Q30" s="154"/>
      <c r="R30" s="153"/>
      <c r="S30" s="155"/>
    </row>
    <row r="31" spans="2:19" ht="36.75" hidden="1" customHeight="1" outlineLevel="1">
      <c r="B31" s="977"/>
      <c r="C31" s="928"/>
      <c r="D31" s="147" t="s">
        <v>316</v>
      </c>
      <c r="E31" s="148" t="s">
        <v>295</v>
      </c>
      <c r="F31" s="148" t="s">
        <v>317</v>
      </c>
      <c r="G31" s="149" t="s">
        <v>318</v>
      </c>
      <c r="H31" s="147" t="s">
        <v>316</v>
      </c>
      <c r="I31" s="148" t="s">
        <v>295</v>
      </c>
      <c r="J31" s="148" t="s">
        <v>317</v>
      </c>
      <c r="K31" s="149" t="s">
        <v>318</v>
      </c>
      <c r="L31" s="147" t="s">
        <v>316</v>
      </c>
      <c r="M31" s="148" t="s">
        <v>295</v>
      </c>
      <c r="N31" s="148" t="s">
        <v>317</v>
      </c>
      <c r="O31" s="149" t="s">
        <v>318</v>
      </c>
      <c r="P31" s="147" t="s">
        <v>316</v>
      </c>
      <c r="Q31" s="148" t="s">
        <v>295</v>
      </c>
      <c r="R31" s="148" t="s">
        <v>317</v>
      </c>
      <c r="S31" s="149" t="s">
        <v>318</v>
      </c>
    </row>
    <row r="32" spans="2:19" ht="30" hidden="1" customHeight="1" outlineLevel="1">
      <c r="B32" s="977"/>
      <c r="C32" s="928"/>
      <c r="D32" s="150"/>
      <c r="E32" s="151"/>
      <c r="F32" s="151"/>
      <c r="G32" s="152"/>
      <c r="H32" s="153"/>
      <c r="I32" s="154"/>
      <c r="J32" s="153"/>
      <c r="K32" s="155"/>
      <c r="L32" s="153"/>
      <c r="M32" s="154"/>
      <c r="N32" s="153"/>
      <c r="O32" s="155"/>
      <c r="P32" s="153"/>
      <c r="Q32" s="154"/>
      <c r="R32" s="153"/>
      <c r="S32" s="155"/>
    </row>
    <row r="33" spans="2:19" ht="36" hidden="1" customHeight="1" outlineLevel="1">
      <c r="B33" s="977"/>
      <c r="C33" s="928"/>
      <c r="D33" s="147" t="s">
        <v>316</v>
      </c>
      <c r="E33" s="148" t="s">
        <v>295</v>
      </c>
      <c r="F33" s="148" t="s">
        <v>317</v>
      </c>
      <c r="G33" s="149" t="s">
        <v>318</v>
      </c>
      <c r="H33" s="147" t="s">
        <v>316</v>
      </c>
      <c r="I33" s="148" t="s">
        <v>295</v>
      </c>
      <c r="J33" s="148" t="s">
        <v>317</v>
      </c>
      <c r="K33" s="149" t="s">
        <v>318</v>
      </c>
      <c r="L33" s="147" t="s">
        <v>316</v>
      </c>
      <c r="M33" s="148" t="s">
        <v>295</v>
      </c>
      <c r="N33" s="148" t="s">
        <v>317</v>
      </c>
      <c r="O33" s="149" t="s">
        <v>318</v>
      </c>
      <c r="P33" s="147" t="s">
        <v>316</v>
      </c>
      <c r="Q33" s="148" t="s">
        <v>295</v>
      </c>
      <c r="R33" s="148" t="s">
        <v>317</v>
      </c>
      <c r="S33" s="149" t="s">
        <v>318</v>
      </c>
    </row>
    <row r="34" spans="2:19" ht="30" hidden="1" customHeight="1" outlineLevel="1">
      <c r="B34" s="977"/>
      <c r="C34" s="928"/>
      <c r="D34" s="150"/>
      <c r="E34" s="151"/>
      <c r="F34" s="151"/>
      <c r="G34" s="152"/>
      <c r="H34" s="153"/>
      <c r="I34" s="154"/>
      <c r="J34" s="153"/>
      <c r="K34" s="155"/>
      <c r="L34" s="153"/>
      <c r="M34" s="154"/>
      <c r="N34" s="153"/>
      <c r="O34" s="155"/>
      <c r="P34" s="153"/>
      <c r="Q34" s="154"/>
      <c r="R34" s="153"/>
      <c r="S34" s="155"/>
    </row>
    <row r="35" spans="2:19" ht="39" hidden="1" customHeight="1" outlineLevel="1">
      <c r="B35" s="977"/>
      <c r="C35" s="928"/>
      <c r="D35" s="147" t="s">
        <v>316</v>
      </c>
      <c r="E35" s="148" t="s">
        <v>295</v>
      </c>
      <c r="F35" s="148" t="s">
        <v>317</v>
      </c>
      <c r="G35" s="149" t="s">
        <v>318</v>
      </c>
      <c r="H35" s="147" t="s">
        <v>316</v>
      </c>
      <c r="I35" s="148" t="s">
        <v>295</v>
      </c>
      <c r="J35" s="148" t="s">
        <v>317</v>
      </c>
      <c r="K35" s="149" t="s">
        <v>318</v>
      </c>
      <c r="L35" s="147" t="s">
        <v>316</v>
      </c>
      <c r="M35" s="148" t="s">
        <v>295</v>
      </c>
      <c r="N35" s="148" t="s">
        <v>317</v>
      </c>
      <c r="O35" s="149" t="s">
        <v>318</v>
      </c>
      <c r="P35" s="147" t="s">
        <v>316</v>
      </c>
      <c r="Q35" s="148" t="s">
        <v>295</v>
      </c>
      <c r="R35" s="148" t="s">
        <v>317</v>
      </c>
      <c r="S35" s="149" t="s">
        <v>318</v>
      </c>
    </row>
    <row r="36" spans="2:19" ht="30" hidden="1" customHeight="1" outlineLevel="1">
      <c r="B36" s="977"/>
      <c r="C36" s="928"/>
      <c r="D36" s="150"/>
      <c r="E36" s="151"/>
      <c r="F36" s="151"/>
      <c r="G36" s="152"/>
      <c r="H36" s="153"/>
      <c r="I36" s="154"/>
      <c r="J36" s="153"/>
      <c r="K36" s="155"/>
      <c r="L36" s="153"/>
      <c r="M36" s="154"/>
      <c r="N36" s="153"/>
      <c r="O36" s="155"/>
      <c r="P36" s="153"/>
      <c r="Q36" s="154"/>
      <c r="R36" s="153"/>
      <c r="S36" s="155"/>
    </row>
    <row r="37" spans="2:19" ht="36.75" hidden="1" customHeight="1" outlineLevel="1">
      <c r="B37" s="977"/>
      <c r="C37" s="928"/>
      <c r="D37" s="147" t="s">
        <v>316</v>
      </c>
      <c r="E37" s="148" t="s">
        <v>295</v>
      </c>
      <c r="F37" s="148" t="s">
        <v>317</v>
      </c>
      <c r="G37" s="149" t="s">
        <v>318</v>
      </c>
      <c r="H37" s="147" t="s">
        <v>316</v>
      </c>
      <c r="I37" s="148" t="s">
        <v>295</v>
      </c>
      <c r="J37" s="148" t="s">
        <v>317</v>
      </c>
      <c r="K37" s="149" t="s">
        <v>318</v>
      </c>
      <c r="L37" s="147" t="s">
        <v>316</v>
      </c>
      <c r="M37" s="148" t="s">
        <v>295</v>
      </c>
      <c r="N37" s="148" t="s">
        <v>317</v>
      </c>
      <c r="O37" s="149" t="s">
        <v>318</v>
      </c>
      <c r="P37" s="147" t="s">
        <v>316</v>
      </c>
      <c r="Q37" s="148" t="s">
        <v>295</v>
      </c>
      <c r="R37" s="148" t="s">
        <v>317</v>
      </c>
      <c r="S37" s="149" t="s">
        <v>318</v>
      </c>
    </row>
    <row r="38" spans="2:19" ht="30" hidden="1" customHeight="1" outlineLevel="1">
      <c r="B38" s="978"/>
      <c r="C38" s="929"/>
      <c r="D38" s="150"/>
      <c r="E38" s="151"/>
      <c r="F38" s="151"/>
      <c r="G38" s="152"/>
      <c r="H38" s="153"/>
      <c r="I38" s="154"/>
      <c r="J38" s="153"/>
      <c r="K38" s="155"/>
      <c r="L38" s="153"/>
      <c r="M38" s="154"/>
      <c r="N38" s="153"/>
      <c r="O38" s="155"/>
      <c r="P38" s="153"/>
      <c r="Q38" s="154"/>
      <c r="R38" s="153"/>
      <c r="S38" s="155"/>
    </row>
    <row r="39" spans="2:19" ht="30" customHeight="1" collapsed="1">
      <c r="B39" s="976" t="s">
        <v>319</v>
      </c>
      <c r="C39" s="983" t="s">
        <v>320</v>
      </c>
      <c r="D39" s="148" t="s">
        <v>321</v>
      </c>
      <c r="E39" s="148" t="s">
        <v>322</v>
      </c>
      <c r="F39" s="123" t="s">
        <v>323</v>
      </c>
      <c r="G39" s="156" t="s">
        <v>411</v>
      </c>
      <c r="H39" s="148" t="s">
        <v>321</v>
      </c>
      <c r="I39" s="148" t="s">
        <v>322</v>
      </c>
      <c r="J39" s="123" t="s">
        <v>323</v>
      </c>
      <c r="K39" s="157" t="s">
        <v>411</v>
      </c>
      <c r="L39" s="148" t="s">
        <v>321</v>
      </c>
      <c r="M39" s="148" t="s">
        <v>322</v>
      </c>
      <c r="N39" s="123" t="s">
        <v>323</v>
      </c>
      <c r="O39" s="157" t="s">
        <v>411</v>
      </c>
      <c r="P39" s="148" t="s">
        <v>321</v>
      </c>
      <c r="Q39" s="148" t="s">
        <v>322</v>
      </c>
      <c r="R39" s="123" t="s">
        <v>323</v>
      </c>
      <c r="S39" s="157"/>
    </row>
    <row r="40" spans="2:19" ht="30" customHeight="1">
      <c r="B40" s="977"/>
      <c r="C40" s="984"/>
      <c r="D40" s="988">
        <v>0</v>
      </c>
      <c r="E40" s="988" t="s">
        <v>522</v>
      </c>
      <c r="F40" s="123" t="s">
        <v>324</v>
      </c>
      <c r="G40" s="158" t="s">
        <v>472</v>
      </c>
      <c r="H40" s="986">
        <v>2</v>
      </c>
      <c r="I40" s="986" t="s">
        <v>522</v>
      </c>
      <c r="J40" s="123" t="s">
        <v>324</v>
      </c>
      <c r="K40" s="159" t="s">
        <v>472</v>
      </c>
      <c r="L40" s="986">
        <v>0</v>
      </c>
      <c r="M40" s="986" t="s">
        <v>522</v>
      </c>
      <c r="N40" s="123" t="s">
        <v>324</v>
      </c>
      <c r="O40" s="159" t="s">
        <v>472</v>
      </c>
      <c r="P40" s="986"/>
      <c r="Q40" s="986"/>
      <c r="R40" s="123" t="s">
        <v>324</v>
      </c>
      <c r="S40" s="159"/>
    </row>
    <row r="41" spans="2:19" ht="30" customHeight="1">
      <c r="B41" s="977"/>
      <c r="C41" s="984"/>
      <c r="D41" s="989"/>
      <c r="E41" s="989"/>
      <c r="F41" s="123" t="s">
        <v>325</v>
      </c>
      <c r="G41" s="152">
        <v>0</v>
      </c>
      <c r="H41" s="987"/>
      <c r="I41" s="987"/>
      <c r="J41" s="123" t="s">
        <v>325</v>
      </c>
      <c r="K41" s="155">
        <v>5</v>
      </c>
      <c r="L41" s="987"/>
      <c r="M41" s="987"/>
      <c r="N41" s="123" t="s">
        <v>325</v>
      </c>
      <c r="O41" s="586">
        <v>0</v>
      </c>
      <c r="P41" s="987"/>
      <c r="Q41" s="987"/>
      <c r="R41" s="123" t="s">
        <v>325</v>
      </c>
      <c r="S41" s="155"/>
    </row>
    <row r="42" spans="2:19" ht="30" customHeight="1" outlineLevel="1">
      <c r="B42" s="977"/>
      <c r="C42" s="984"/>
      <c r="D42" s="148" t="s">
        <v>321</v>
      </c>
      <c r="E42" s="148" t="s">
        <v>322</v>
      </c>
      <c r="F42" s="123" t="s">
        <v>323</v>
      </c>
      <c r="G42" s="156" t="s">
        <v>411</v>
      </c>
      <c r="H42" s="471" t="s">
        <v>321</v>
      </c>
      <c r="I42" s="471" t="s">
        <v>322</v>
      </c>
      <c r="J42" s="123" t="s">
        <v>323</v>
      </c>
      <c r="K42" s="157" t="s">
        <v>411</v>
      </c>
      <c r="L42" s="148" t="s">
        <v>321</v>
      </c>
      <c r="M42" s="148" t="s">
        <v>322</v>
      </c>
      <c r="N42" s="123" t="s">
        <v>323</v>
      </c>
      <c r="O42" s="157" t="s">
        <v>411</v>
      </c>
      <c r="P42" s="148" t="s">
        <v>321</v>
      </c>
      <c r="Q42" s="148" t="s">
        <v>322</v>
      </c>
      <c r="R42" s="123" t="s">
        <v>323</v>
      </c>
      <c r="S42" s="157"/>
    </row>
    <row r="43" spans="2:19" ht="30" customHeight="1" outlineLevel="1">
      <c r="B43" s="977"/>
      <c r="C43" s="984"/>
      <c r="D43" s="988">
        <v>0</v>
      </c>
      <c r="E43" s="988" t="s">
        <v>525</v>
      </c>
      <c r="F43" s="123" t="s">
        <v>324</v>
      </c>
      <c r="G43" s="158" t="s">
        <v>472</v>
      </c>
      <c r="H43" s="986">
        <v>2</v>
      </c>
      <c r="I43" s="986" t="s">
        <v>525</v>
      </c>
      <c r="J43" s="123" t="s">
        <v>324</v>
      </c>
      <c r="K43" s="159" t="s">
        <v>472</v>
      </c>
      <c r="L43" s="986">
        <v>0</v>
      </c>
      <c r="M43" s="986" t="s">
        <v>525</v>
      </c>
      <c r="N43" s="123" t="s">
        <v>324</v>
      </c>
      <c r="O43" s="159" t="s">
        <v>472</v>
      </c>
      <c r="P43" s="986"/>
      <c r="Q43" s="986"/>
      <c r="R43" s="123" t="s">
        <v>324</v>
      </c>
      <c r="S43" s="159"/>
    </row>
    <row r="44" spans="2:19" ht="30" customHeight="1" outlineLevel="1">
      <c r="B44" s="977"/>
      <c r="C44" s="984"/>
      <c r="D44" s="989"/>
      <c r="E44" s="989"/>
      <c r="F44" s="123" t="s">
        <v>325</v>
      </c>
      <c r="G44" s="152">
        <v>0</v>
      </c>
      <c r="H44" s="987"/>
      <c r="I44" s="987"/>
      <c r="J44" s="123" t="s">
        <v>325</v>
      </c>
      <c r="K44" s="155">
        <v>5</v>
      </c>
      <c r="L44" s="987"/>
      <c r="M44" s="987"/>
      <c r="N44" s="123" t="s">
        <v>325</v>
      </c>
      <c r="O44" s="586">
        <v>0</v>
      </c>
      <c r="P44" s="987"/>
      <c r="Q44" s="987"/>
      <c r="R44" s="123" t="s">
        <v>325</v>
      </c>
      <c r="S44" s="155"/>
    </row>
    <row r="45" spans="2:19" ht="30" customHeight="1" outlineLevel="1">
      <c r="B45" s="977"/>
      <c r="C45" s="984"/>
      <c r="D45" s="148" t="s">
        <v>321</v>
      </c>
      <c r="E45" s="148" t="s">
        <v>322</v>
      </c>
      <c r="F45" s="123" t="s">
        <v>323</v>
      </c>
      <c r="G45" s="156" t="s">
        <v>411</v>
      </c>
      <c r="H45" s="471" t="s">
        <v>321</v>
      </c>
      <c r="I45" s="471" t="s">
        <v>322</v>
      </c>
      <c r="J45" s="123" t="s">
        <v>323</v>
      </c>
      <c r="K45" s="157" t="s">
        <v>411</v>
      </c>
      <c r="L45" s="148" t="s">
        <v>321</v>
      </c>
      <c r="M45" s="148" t="s">
        <v>322</v>
      </c>
      <c r="N45" s="123" t="s">
        <v>323</v>
      </c>
      <c r="O45" s="157" t="s">
        <v>411</v>
      </c>
      <c r="P45" s="148" t="s">
        <v>321</v>
      </c>
      <c r="Q45" s="148" t="s">
        <v>322</v>
      </c>
      <c r="R45" s="123" t="s">
        <v>323</v>
      </c>
      <c r="S45" s="157"/>
    </row>
    <row r="46" spans="2:19" ht="30" customHeight="1" outlineLevel="1">
      <c r="B46" s="977"/>
      <c r="C46" s="984"/>
      <c r="D46" s="988">
        <v>0</v>
      </c>
      <c r="E46" s="988" t="s">
        <v>528</v>
      </c>
      <c r="F46" s="123" t="s">
        <v>324</v>
      </c>
      <c r="G46" s="158" t="s">
        <v>472</v>
      </c>
      <c r="H46" s="986">
        <v>2</v>
      </c>
      <c r="I46" s="986" t="s">
        <v>528</v>
      </c>
      <c r="J46" s="123" t="s">
        <v>324</v>
      </c>
      <c r="K46" s="159" t="s">
        <v>472</v>
      </c>
      <c r="L46" s="986">
        <v>0</v>
      </c>
      <c r="M46" s="986" t="s">
        <v>528</v>
      </c>
      <c r="N46" s="123" t="s">
        <v>324</v>
      </c>
      <c r="O46" s="159" t="s">
        <v>472</v>
      </c>
      <c r="P46" s="986"/>
      <c r="Q46" s="986"/>
      <c r="R46" s="123" t="s">
        <v>324</v>
      </c>
      <c r="S46" s="159"/>
    </row>
    <row r="47" spans="2:19" ht="30" customHeight="1" outlineLevel="1">
      <c r="B47" s="977"/>
      <c r="C47" s="984"/>
      <c r="D47" s="989"/>
      <c r="E47" s="989"/>
      <c r="F47" s="123" t="s">
        <v>325</v>
      </c>
      <c r="G47" s="152">
        <v>0</v>
      </c>
      <c r="H47" s="987"/>
      <c r="I47" s="987"/>
      <c r="J47" s="123" t="s">
        <v>325</v>
      </c>
      <c r="K47" s="155">
        <v>5</v>
      </c>
      <c r="L47" s="987"/>
      <c r="M47" s="987"/>
      <c r="N47" s="123" t="s">
        <v>325</v>
      </c>
      <c r="O47" s="586">
        <v>0</v>
      </c>
      <c r="P47" s="987"/>
      <c r="Q47" s="987"/>
      <c r="R47" s="123" t="s">
        <v>325</v>
      </c>
      <c r="S47" s="155"/>
    </row>
    <row r="48" spans="2:19" ht="30" customHeight="1" outlineLevel="1">
      <c r="B48" s="977"/>
      <c r="C48" s="984"/>
      <c r="D48" s="148" t="s">
        <v>321</v>
      </c>
      <c r="E48" s="148" t="s">
        <v>322</v>
      </c>
      <c r="F48" s="123" t="s">
        <v>323</v>
      </c>
      <c r="G48" s="156" t="s">
        <v>411</v>
      </c>
      <c r="H48" s="471" t="s">
        <v>321</v>
      </c>
      <c r="I48" s="471" t="s">
        <v>322</v>
      </c>
      <c r="J48" s="123" t="s">
        <v>323</v>
      </c>
      <c r="K48" s="157" t="s">
        <v>411</v>
      </c>
      <c r="L48" s="148" t="s">
        <v>321</v>
      </c>
      <c r="M48" s="148" t="s">
        <v>322</v>
      </c>
      <c r="N48" s="123" t="s">
        <v>323</v>
      </c>
      <c r="O48" s="157" t="s">
        <v>411</v>
      </c>
      <c r="P48" s="148" t="s">
        <v>321</v>
      </c>
      <c r="Q48" s="148" t="s">
        <v>322</v>
      </c>
      <c r="R48" s="123" t="s">
        <v>323</v>
      </c>
      <c r="S48" s="157"/>
    </row>
    <row r="49" spans="2:19" ht="30" customHeight="1" outlineLevel="1">
      <c r="B49" s="977"/>
      <c r="C49" s="984"/>
      <c r="D49" s="988">
        <v>0</v>
      </c>
      <c r="E49" s="988" t="s">
        <v>533</v>
      </c>
      <c r="F49" s="123" t="s">
        <v>324</v>
      </c>
      <c r="G49" s="158" t="s">
        <v>472</v>
      </c>
      <c r="H49" s="986">
        <v>2</v>
      </c>
      <c r="I49" s="986" t="s">
        <v>533</v>
      </c>
      <c r="J49" s="123" t="s">
        <v>324</v>
      </c>
      <c r="K49" s="159" t="s">
        <v>472</v>
      </c>
      <c r="L49" s="986">
        <v>0</v>
      </c>
      <c r="M49" s="986" t="s">
        <v>533</v>
      </c>
      <c r="N49" s="123" t="s">
        <v>324</v>
      </c>
      <c r="O49" s="159" t="s">
        <v>472</v>
      </c>
      <c r="P49" s="986"/>
      <c r="Q49" s="986"/>
      <c r="R49" s="123" t="s">
        <v>324</v>
      </c>
      <c r="S49" s="159"/>
    </row>
    <row r="50" spans="2:19" ht="30" customHeight="1" outlineLevel="1">
      <c r="B50" s="978"/>
      <c r="C50" s="985"/>
      <c r="D50" s="989"/>
      <c r="E50" s="989"/>
      <c r="F50" s="123" t="s">
        <v>325</v>
      </c>
      <c r="G50" s="152">
        <v>0</v>
      </c>
      <c r="H50" s="987"/>
      <c r="I50" s="987"/>
      <c r="J50" s="123" t="s">
        <v>325</v>
      </c>
      <c r="K50" s="155">
        <v>5</v>
      </c>
      <c r="L50" s="987"/>
      <c r="M50" s="987"/>
      <c r="N50" s="123" t="s">
        <v>325</v>
      </c>
      <c r="O50" s="586">
        <v>0</v>
      </c>
      <c r="P50" s="987"/>
      <c r="Q50" s="987"/>
      <c r="R50" s="123" t="s">
        <v>325</v>
      </c>
      <c r="S50" s="155"/>
    </row>
    <row r="51" spans="2:19" ht="30" customHeight="1" thickBot="1">
      <c r="C51" s="160"/>
      <c r="D51" s="161"/>
    </row>
    <row r="52" spans="2:19" ht="30" customHeight="1" thickBot="1">
      <c r="D52" s="939" t="s">
        <v>296</v>
      </c>
      <c r="E52" s="940"/>
      <c r="F52" s="940"/>
      <c r="G52" s="941"/>
      <c r="H52" s="939" t="s">
        <v>297</v>
      </c>
      <c r="I52" s="940"/>
      <c r="J52" s="940"/>
      <c r="K52" s="941"/>
      <c r="L52" s="939" t="s">
        <v>298</v>
      </c>
      <c r="M52" s="940"/>
      <c r="N52" s="940"/>
      <c r="O52" s="941"/>
      <c r="P52" s="939" t="s">
        <v>299</v>
      </c>
      <c r="Q52" s="940"/>
      <c r="R52" s="940"/>
      <c r="S52" s="941"/>
    </row>
    <row r="53" spans="2:19" ht="30" customHeight="1">
      <c r="B53" s="964" t="s">
        <v>326</v>
      </c>
      <c r="C53" s="983" t="s">
        <v>327</v>
      </c>
      <c r="D53" s="996" t="s">
        <v>328</v>
      </c>
      <c r="E53" s="997"/>
      <c r="F53" s="162" t="s">
        <v>295</v>
      </c>
      <c r="G53" s="163" t="s">
        <v>329</v>
      </c>
      <c r="H53" s="996" t="s">
        <v>328</v>
      </c>
      <c r="I53" s="997"/>
      <c r="J53" s="162" t="s">
        <v>295</v>
      </c>
      <c r="K53" s="163" t="s">
        <v>329</v>
      </c>
      <c r="L53" s="996" t="s">
        <v>328</v>
      </c>
      <c r="M53" s="997"/>
      <c r="N53" s="162" t="s">
        <v>295</v>
      </c>
      <c r="O53" s="163" t="s">
        <v>329</v>
      </c>
      <c r="P53" s="996" t="s">
        <v>328</v>
      </c>
      <c r="Q53" s="997"/>
      <c r="R53" s="162" t="s">
        <v>295</v>
      </c>
      <c r="S53" s="163" t="s">
        <v>329</v>
      </c>
    </row>
    <row r="54" spans="2:19" ht="45" customHeight="1">
      <c r="B54" s="965"/>
      <c r="C54" s="984"/>
      <c r="D54" s="467" t="s">
        <v>305</v>
      </c>
      <c r="E54" s="553">
        <v>30</v>
      </c>
      <c r="F54" s="990" t="s">
        <v>452</v>
      </c>
      <c r="G54" s="998" t="s">
        <v>488</v>
      </c>
      <c r="H54" s="467" t="s">
        <v>305</v>
      </c>
      <c r="I54" s="469">
        <v>30</v>
      </c>
      <c r="J54" s="981" t="s">
        <v>452</v>
      </c>
      <c r="K54" s="979" t="s">
        <v>480</v>
      </c>
      <c r="L54" s="142" t="s">
        <v>305</v>
      </c>
      <c r="M54" s="590">
        <v>30</v>
      </c>
      <c r="N54" s="981" t="s">
        <v>452</v>
      </c>
      <c r="O54" s="979" t="s">
        <v>480</v>
      </c>
      <c r="P54" s="142" t="s">
        <v>305</v>
      </c>
      <c r="Q54" s="143"/>
      <c r="R54" s="972"/>
      <c r="S54" s="974"/>
    </row>
    <row r="55" spans="2:19" ht="45" customHeight="1">
      <c r="B55" s="966"/>
      <c r="C55" s="985"/>
      <c r="D55" s="470" t="s">
        <v>313</v>
      </c>
      <c r="E55" s="145">
        <v>0.17</v>
      </c>
      <c r="F55" s="991"/>
      <c r="G55" s="999"/>
      <c r="H55" s="470" t="s">
        <v>313</v>
      </c>
      <c r="I55" s="146">
        <v>0.2</v>
      </c>
      <c r="J55" s="982"/>
      <c r="K55" s="980"/>
      <c r="L55" s="144" t="s">
        <v>313</v>
      </c>
      <c r="M55" s="587">
        <v>0.17</v>
      </c>
      <c r="N55" s="982"/>
      <c r="O55" s="980"/>
      <c r="P55" s="144" t="s">
        <v>313</v>
      </c>
      <c r="Q55" s="146"/>
      <c r="R55" s="973"/>
      <c r="S55" s="975"/>
    </row>
    <row r="56" spans="2:19" ht="30" customHeight="1">
      <c r="B56" s="976" t="s">
        <v>330</v>
      </c>
      <c r="C56" s="983" t="s">
        <v>331</v>
      </c>
      <c r="D56" s="471" t="s">
        <v>332</v>
      </c>
      <c r="E56" s="475" t="s">
        <v>333</v>
      </c>
      <c r="F56" s="994" t="s">
        <v>334</v>
      </c>
      <c r="G56" s="995"/>
      <c r="H56" s="471" t="s">
        <v>332</v>
      </c>
      <c r="I56" s="475" t="s">
        <v>333</v>
      </c>
      <c r="J56" s="994" t="s">
        <v>334</v>
      </c>
      <c r="K56" s="995"/>
      <c r="L56" s="148" t="s">
        <v>332</v>
      </c>
      <c r="M56" s="164" t="s">
        <v>333</v>
      </c>
      <c r="N56" s="961" t="s">
        <v>334</v>
      </c>
      <c r="O56" s="962"/>
      <c r="P56" s="148" t="s">
        <v>332</v>
      </c>
      <c r="Q56" s="164" t="s">
        <v>333</v>
      </c>
      <c r="R56" s="961" t="s">
        <v>334</v>
      </c>
      <c r="S56" s="962"/>
    </row>
    <row r="57" spans="2:19" ht="30" customHeight="1">
      <c r="B57" s="977"/>
      <c r="C57" s="985"/>
      <c r="D57" s="165">
        <v>30</v>
      </c>
      <c r="E57" s="166">
        <v>0.17</v>
      </c>
      <c r="F57" s="1000" t="s">
        <v>450</v>
      </c>
      <c r="G57" s="1001"/>
      <c r="H57" s="167">
        <v>30</v>
      </c>
      <c r="I57" s="168">
        <v>0.2</v>
      </c>
      <c r="J57" s="1002" t="s">
        <v>450</v>
      </c>
      <c r="K57" s="1003"/>
      <c r="L57" s="588">
        <v>30</v>
      </c>
      <c r="M57" s="589">
        <v>0.2</v>
      </c>
      <c r="N57" s="1002" t="s">
        <v>450</v>
      </c>
      <c r="O57" s="1003"/>
      <c r="P57" s="167"/>
      <c r="Q57" s="168"/>
      <c r="R57" s="1002"/>
      <c r="S57" s="1003"/>
    </row>
    <row r="58" spans="2:19" ht="30" customHeight="1">
      <c r="B58" s="977"/>
      <c r="C58" s="983" t="s">
        <v>335</v>
      </c>
      <c r="D58" s="476" t="s">
        <v>334</v>
      </c>
      <c r="E58" s="477" t="s">
        <v>317</v>
      </c>
      <c r="F58" s="471" t="s">
        <v>295</v>
      </c>
      <c r="G58" s="478" t="s">
        <v>329</v>
      </c>
      <c r="H58" s="476" t="s">
        <v>334</v>
      </c>
      <c r="I58" s="477" t="s">
        <v>317</v>
      </c>
      <c r="J58" s="471" t="s">
        <v>295</v>
      </c>
      <c r="K58" s="478" t="s">
        <v>329</v>
      </c>
      <c r="L58" s="169" t="s">
        <v>334</v>
      </c>
      <c r="M58" s="170" t="s">
        <v>317</v>
      </c>
      <c r="N58" s="148" t="s">
        <v>295</v>
      </c>
      <c r="O58" s="171" t="s">
        <v>329</v>
      </c>
      <c r="P58" s="169" t="s">
        <v>334</v>
      </c>
      <c r="Q58" s="170" t="s">
        <v>317</v>
      </c>
      <c r="R58" s="148" t="s">
        <v>295</v>
      </c>
      <c r="S58" s="171" t="s">
        <v>329</v>
      </c>
    </row>
    <row r="59" spans="2:19" ht="30" customHeight="1">
      <c r="B59" s="978"/>
      <c r="C59" s="1007"/>
      <c r="D59" s="172" t="s">
        <v>450</v>
      </c>
      <c r="E59" s="173" t="s">
        <v>456</v>
      </c>
      <c r="F59" s="151" t="s">
        <v>452</v>
      </c>
      <c r="G59" s="174" t="s">
        <v>488</v>
      </c>
      <c r="H59" s="175" t="s">
        <v>450</v>
      </c>
      <c r="I59" s="176" t="s">
        <v>456</v>
      </c>
      <c r="J59" s="153" t="s">
        <v>452</v>
      </c>
      <c r="K59" s="177" t="s">
        <v>480</v>
      </c>
      <c r="L59" s="554" t="s">
        <v>450</v>
      </c>
      <c r="M59" s="176" t="s">
        <v>456</v>
      </c>
      <c r="N59" s="153" t="s">
        <v>452</v>
      </c>
      <c r="O59" s="177" t="s">
        <v>488</v>
      </c>
      <c r="P59" s="175"/>
      <c r="Q59" s="176"/>
      <c r="R59" s="153"/>
      <c r="S59" s="177"/>
    </row>
    <row r="60" spans="2:19" ht="30" customHeight="1">
      <c r="B60" s="955" t="s">
        <v>730</v>
      </c>
      <c r="C60" s="955" t="s">
        <v>819</v>
      </c>
      <c r="D60" s="351" t="s">
        <v>811</v>
      </c>
      <c r="E60" s="352" t="s">
        <v>317</v>
      </c>
      <c r="F60" s="353" t="s">
        <v>295</v>
      </c>
      <c r="G60" s="354" t="s">
        <v>329</v>
      </c>
      <c r="H60" s="351" t="s">
        <v>811</v>
      </c>
      <c r="I60" s="352" t="s">
        <v>317</v>
      </c>
      <c r="J60" s="353" t="s">
        <v>295</v>
      </c>
      <c r="K60" s="354" t="s">
        <v>329</v>
      </c>
      <c r="L60" s="351" t="s">
        <v>811</v>
      </c>
      <c r="M60" s="352" t="s">
        <v>317</v>
      </c>
      <c r="N60" s="353" t="s">
        <v>295</v>
      </c>
      <c r="O60" s="354" t="s">
        <v>329</v>
      </c>
      <c r="P60" s="351" t="s">
        <v>811</v>
      </c>
      <c r="Q60" s="352" t="s">
        <v>317</v>
      </c>
      <c r="R60" s="353" t="s">
        <v>295</v>
      </c>
      <c r="S60" s="354" t="s">
        <v>329</v>
      </c>
    </row>
    <row r="61" spans="2:19" ht="52.25" customHeight="1">
      <c r="B61" s="955"/>
      <c r="C61" s="955"/>
      <c r="D61" s="285"/>
      <c r="E61" s="286"/>
      <c r="F61" s="287"/>
      <c r="G61" s="288"/>
      <c r="H61" s="289"/>
      <c r="I61" s="290"/>
      <c r="J61" s="291"/>
      <c r="K61" s="292"/>
      <c r="L61" s="289"/>
      <c r="M61" s="290"/>
      <c r="N61" s="291"/>
      <c r="O61" s="292"/>
      <c r="P61" s="289"/>
      <c r="Q61" s="290"/>
      <c r="R61" s="291"/>
      <c r="S61" s="292"/>
    </row>
    <row r="62" spans="2:19" ht="30" customHeight="1" thickBot="1">
      <c r="B62" s="138"/>
      <c r="C62" s="178"/>
      <c r="D62" s="161"/>
    </row>
    <row r="63" spans="2:19" ht="30" customHeight="1" thickBot="1">
      <c r="B63" s="138"/>
      <c r="C63" s="138"/>
      <c r="D63" s="939" t="s">
        <v>296</v>
      </c>
      <c r="E63" s="940"/>
      <c r="F63" s="940"/>
      <c r="G63" s="940"/>
      <c r="H63" s="939" t="s">
        <v>297</v>
      </c>
      <c r="I63" s="940"/>
      <c r="J63" s="940"/>
      <c r="K63" s="941"/>
      <c r="L63" s="940" t="s">
        <v>298</v>
      </c>
      <c r="M63" s="940"/>
      <c r="N63" s="940"/>
      <c r="O63" s="940"/>
      <c r="P63" s="939" t="s">
        <v>299</v>
      </c>
      <c r="Q63" s="940"/>
      <c r="R63" s="940"/>
      <c r="S63" s="941"/>
    </row>
    <row r="64" spans="2:19" ht="30" customHeight="1">
      <c r="B64" s="964" t="s">
        <v>336</v>
      </c>
      <c r="C64" s="964" t="s">
        <v>337</v>
      </c>
      <c r="D64" s="970" t="s">
        <v>338</v>
      </c>
      <c r="E64" s="971"/>
      <c r="F64" s="996" t="s">
        <v>295</v>
      </c>
      <c r="G64" s="1004"/>
      <c r="H64" s="1005" t="s">
        <v>338</v>
      </c>
      <c r="I64" s="971"/>
      <c r="J64" s="996" t="s">
        <v>295</v>
      </c>
      <c r="K64" s="1006"/>
      <c r="L64" s="1005" t="s">
        <v>338</v>
      </c>
      <c r="M64" s="971"/>
      <c r="N64" s="996" t="s">
        <v>295</v>
      </c>
      <c r="O64" s="1006"/>
      <c r="P64" s="1005" t="s">
        <v>338</v>
      </c>
      <c r="Q64" s="971"/>
      <c r="R64" s="996" t="s">
        <v>295</v>
      </c>
      <c r="S64" s="1006"/>
    </row>
    <row r="65" spans="2:19" ht="36.75" customHeight="1">
      <c r="B65" s="966"/>
      <c r="C65" s="966"/>
      <c r="D65" s="1019"/>
      <c r="E65" s="1020"/>
      <c r="F65" s="1021"/>
      <c r="G65" s="1022"/>
      <c r="H65" s="1010"/>
      <c r="I65" s="1011"/>
      <c r="J65" s="1012"/>
      <c r="K65" s="1013"/>
      <c r="L65" s="1010"/>
      <c r="M65" s="1011"/>
      <c r="N65" s="1012"/>
      <c r="O65" s="1013"/>
      <c r="P65" s="1010"/>
      <c r="Q65" s="1011"/>
      <c r="R65" s="1012"/>
      <c r="S65" s="1013"/>
    </row>
    <row r="66" spans="2:19" ht="45" customHeight="1">
      <c r="B66" s="976" t="s">
        <v>339</v>
      </c>
      <c r="C66" s="983" t="s">
        <v>649</v>
      </c>
      <c r="D66" s="471" t="s">
        <v>340</v>
      </c>
      <c r="E66" s="471" t="s">
        <v>341</v>
      </c>
      <c r="F66" s="994" t="s">
        <v>342</v>
      </c>
      <c r="G66" s="995"/>
      <c r="H66" s="479" t="s">
        <v>340</v>
      </c>
      <c r="I66" s="471" t="s">
        <v>341</v>
      </c>
      <c r="J66" s="1014" t="s">
        <v>342</v>
      </c>
      <c r="K66" s="995"/>
      <c r="L66" s="179" t="s">
        <v>340</v>
      </c>
      <c r="M66" s="148" t="s">
        <v>341</v>
      </c>
      <c r="N66" s="1015" t="s">
        <v>342</v>
      </c>
      <c r="O66" s="962"/>
      <c r="P66" s="179" t="s">
        <v>340</v>
      </c>
      <c r="Q66" s="148" t="s">
        <v>341</v>
      </c>
      <c r="R66" s="1015" t="s">
        <v>342</v>
      </c>
      <c r="S66" s="962"/>
    </row>
    <row r="67" spans="2:19" ht="27" customHeight="1">
      <c r="B67" s="978"/>
      <c r="C67" s="985"/>
      <c r="D67" s="165">
        <v>0</v>
      </c>
      <c r="E67" s="166">
        <v>0</v>
      </c>
      <c r="F67" s="1016"/>
      <c r="G67" s="1016"/>
      <c r="H67" s="588"/>
      <c r="I67" s="589"/>
      <c r="J67" s="1017" t="s">
        <v>489</v>
      </c>
      <c r="K67" s="1018"/>
      <c r="L67" s="588"/>
      <c r="M67" s="589"/>
      <c r="N67" s="1008" t="s">
        <v>489</v>
      </c>
      <c r="O67" s="1009"/>
      <c r="P67" s="167"/>
      <c r="Q67" s="168"/>
      <c r="R67" s="1008"/>
      <c r="S67" s="1009"/>
    </row>
    <row r="68" spans="2:19" ht="33.75" customHeight="1">
      <c r="B68" s="955" t="s">
        <v>731</v>
      </c>
      <c r="C68" s="930" t="s">
        <v>732</v>
      </c>
      <c r="D68" s="353" t="s">
        <v>733</v>
      </c>
      <c r="E68" s="353" t="s">
        <v>812</v>
      </c>
      <c r="F68" s="933" t="s">
        <v>342</v>
      </c>
      <c r="G68" s="956"/>
      <c r="H68" s="355" t="s">
        <v>734</v>
      </c>
      <c r="I68" s="353" t="s">
        <v>812</v>
      </c>
      <c r="J68" s="957" t="s">
        <v>342</v>
      </c>
      <c r="K68" s="956"/>
      <c r="L68" s="355" t="s">
        <v>734</v>
      </c>
      <c r="M68" s="353" t="s">
        <v>812</v>
      </c>
      <c r="N68" s="957" t="s">
        <v>342</v>
      </c>
      <c r="O68" s="956"/>
      <c r="P68" s="355" t="s">
        <v>734</v>
      </c>
      <c r="Q68" s="353" t="s">
        <v>812</v>
      </c>
      <c r="R68" s="957" t="s">
        <v>342</v>
      </c>
      <c r="S68" s="956"/>
    </row>
    <row r="69" spans="2:19" ht="33.75" customHeight="1">
      <c r="B69" s="955"/>
      <c r="C69" s="932"/>
      <c r="D69" s="293"/>
      <c r="E69" s="294"/>
      <c r="F69" s="958"/>
      <c r="G69" s="958"/>
      <c r="H69" s="295"/>
      <c r="I69" s="296"/>
      <c r="J69" s="959"/>
      <c r="K69" s="960"/>
      <c r="L69" s="295"/>
      <c r="M69" s="296"/>
      <c r="N69" s="959"/>
      <c r="O69" s="960"/>
      <c r="P69" s="295"/>
      <c r="Q69" s="296"/>
      <c r="R69" s="959"/>
      <c r="S69" s="960"/>
    </row>
    <row r="70" spans="2:19" ht="33.75" customHeight="1">
      <c r="B70" s="955"/>
      <c r="C70" s="930" t="s">
        <v>735</v>
      </c>
      <c r="D70" s="353" t="s">
        <v>736</v>
      </c>
      <c r="E70" s="353" t="s">
        <v>334</v>
      </c>
      <c r="F70" s="933" t="s">
        <v>738</v>
      </c>
      <c r="G70" s="956"/>
      <c r="H70" s="355" t="s">
        <v>736</v>
      </c>
      <c r="I70" s="353" t="s">
        <v>737</v>
      </c>
      <c r="J70" s="957" t="s">
        <v>317</v>
      </c>
      <c r="K70" s="956"/>
      <c r="L70" s="355" t="s">
        <v>736</v>
      </c>
      <c r="M70" s="353" t="s">
        <v>737</v>
      </c>
      <c r="N70" s="957" t="s">
        <v>317</v>
      </c>
      <c r="O70" s="956"/>
      <c r="P70" s="355" t="s">
        <v>736</v>
      </c>
      <c r="Q70" s="353" t="s">
        <v>737</v>
      </c>
      <c r="R70" s="957" t="s">
        <v>317</v>
      </c>
      <c r="S70" s="956"/>
    </row>
    <row r="71" spans="2:19" ht="33.75" customHeight="1" thickBot="1">
      <c r="B71" s="955"/>
      <c r="C71" s="932"/>
      <c r="D71" s="293"/>
      <c r="E71" s="294"/>
      <c r="F71" s="958"/>
      <c r="G71" s="958"/>
      <c r="H71" s="295"/>
      <c r="I71" s="296"/>
      <c r="J71" s="959"/>
      <c r="K71" s="960"/>
      <c r="L71" s="295"/>
      <c r="M71" s="296"/>
      <c r="N71" s="959"/>
      <c r="O71" s="960"/>
      <c r="P71" s="295"/>
      <c r="Q71" s="296"/>
      <c r="R71" s="959"/>
      <c r="S71" s="960"/>
    </row>
    <row r="72" spans="2:19" ht="37.5" customHeight="1" thickBot="1">
      <c r="B72" s="138"/>
      <c r="C72" s="138"/>
      <c r="D72" s="939" t="s">
        <v>296</v>
      </c>
      <c r="E72" s="940"/>
      <c r="F72" s="940"/>
      <c r="G72" s="941"/>
      <c r="H72" s="939" t="s">
        <v>297</v>
      </c>
      <c r="I72" s="940"/>
      <c r="J72" s="940"/>
      <c r="K72" s="941"/>
      <c r="L72" s="939" t="s">
        <v>298</v>
      </c>
      <c r="M72" s="940"/>
      <c r="N72" s="940"/>
      <c r="O72" s="940"/>
      <c r="P72" s="940" t="s">
        <v>297</v>
      </c>
      <c r="Q72" s="940"/>
      <c r="R72" s="940"/>
      <c r="S72" s="941"/>
    </row>
    <row r="73" spans="2:19" ht="37.5" customHeight="1">
      <c r="B73" s="964" t="s">
        <v>343</v>
      </c>
      <c r="C73" s="964" t="s">
        <v>344</v>
      </c>
      <c r="D73" s="180" t="s">
        <v>345</v>
      </c>
      <c r="E73" s="162" t="s">
        <v>346</v>
      </c>
      <c r="F73" s="996" t="s">
        <v>347</v>
      </c>
      <c r="G73" s="1006"/>
      <c r="H73" s="180" t="s">
        <v>345</v>
      </c>
      <c r="I73" s="162" t="s">
        <v>346</v>
      </c>
      <c r="J73" s="996" t="s">
        <v>347</v>
      </c>
      <c r="K73" s="1006"/>
      <c r="L73" s="180" t="s">
        <v>345</v>
      </c>
      <c r="M73" s="162" t="s">
        <v>346</v>
      </c>
      <c r="N73" s="996" t="s">
        <v>347</v>
      </c>
      <c r="O73" s="1006"/>
      <c r="P73" s="180" t="s">
        <v>345</v>
      </c>
      <c r="Q73" s="162" t="s">
        <v>346</v>
      </c>
      <c r="R73" s="996" t="s">
        <v>347</v>
      </c>
      <c r="S73" s="1006"/>
    </row>
    <row r="74" spans="2:19" ht="44.25" customHeight="1">
      <c r="B74" s="965"/>
      <c r="C74" s="966"/>
      <c r="D74" s="181"/>
      <c r="E74" s="182"/>
      <c r="F74" s="1024"/>
      <c r="G74" s="1025"/>
      <c r="H74" s="183"/>
      <c r="I74" s="184"/>
      <c r="J74" s="1087"/>
      <c r="K74" s="1088"/>
      <c r="L74" s="183"/>
      <c r="M74" s="184"/>
      <c r="N74" s="1087"/>
      <c r="O74" s="1088"/>
      <c r="P74" s="183"/>
      <c r="Q74" s="184"/>
      <c r="R74" s="1087"/>
      <c r="S74" s="1088"/>
    </row>
    <row r="75" spans="2:19" ht="36.75" customHeight="1">
      <c r="B75" s="965"/>
      <c r="C75" s="964" t="s">
        <v>647</v>
      </c>
      <c r="D75" s="148" t="s">
        <v>295</v>
      </c>
      <c r="E75" s="147" t="s">
        <v>348</v>
      </c>
      <c r="F75" s="961" t="s">
        <v>349</v>
      </c>
      <c r="G75" s="962"/>
      <c r="H75" s="148" t="s">
        <v>295</v>
      </c>
      <c r="I75" s="147" t="s">
        <v>348</v>
      </c>
      <c r="J75" s="961" t="s">
        <v>349</v>
      </c>
      <c r="K75" s="962"/>
      <c r="L75" s="148" t="s">
        <v>295</v>
      </c>
      <c r="M75" s="147" t="s">
        <v>348</v>
      </c>
      <c r="N75" s="961" t="s">
        <v>349</v>
      </c>
      <c r="O75" s="962"/>
      <c r="P75" s="148" t="s">
        <v>295</v>
      </c>
      <c r="Q75" s="147" t="s">
        <v>348</v>
      </c>
      <c r="R75" s="961" t="s">
        <v>349</v>
      </c>
      <c r="S75" s="962"/>
    </row>
    <row r="76" spans="2:19" ht="30" customHeight="1">
      <c r="B76" s="965"/>
      <c r="C76" s="965"/>
      <c r="D76" s="151"/>
      <c r="E76" s="182"/>
      <c r="F76" s="1021"/>
      <c r="G76" s="1023"/>
      <c r="H76" s="153"/>
      <c r="I76" s="184"/>
      <c r="J76" s="1012"/>
      <c r="K76" s="1013"/>
      <c r="L76" s="153"/>
      <c r="M76" s="184"/>
      <c r="N76" s="1012"/>
      <c r="O76" s="1013"/>
      <c r="P76" s="153"/>
      <c r="Q76" s="184"/>
      <c r="R76" s="1012"/>
      <c r="S76" s="1013"/>
    </row>
    <row r="77" spans="2:19" ht="30" customHeight="1" outlineLevel="1">
      <c r="B77" s="965"/>
      <c r="C77" s="965"/>
      <c r="D77" s="151"/>
      <c r="E77" s="182"/>
      <c r="F77" s="1021"/>
      <c r="G77" s="1023"/>
      <c r="H77" s="153"/>
      <c r="I77" s="184"/>
      <c r="J77" s="1012"/>
      <c r="K77" s="1013"/>
      <c r="L77" s="153"/>
      <c r="M77" s="184"/>
      <c r="N77" s="1012"/>
      <c r="O77" s="1013"/>
      <c r="P77" s="153"/>
      <c r="Q77" s="184"/>
      <c r="R77" s="1012"/>
      <c r="S77" s="1013"/>
    </row>
    <row r="78" spans="2:19" ht="30" customHeight="1" outlineLevel="1">
      <c r="B78" s="965"/>
      <c r="C78" s="965"/>
      <c r="D78" s="151"/>
      <c r="E78" s="182"/>
      <c r="F78" s="1021"/>
      <c r="G78" s="1023"/>
      <c r="H78" s="153"/>
      <c r="I78" s="184"/>
      <c r="J78" s="1012"/>
      <c r="K78" s="1013"/>
      <c r="L78" s="153"/>
      <c r="M78" s="184"/>
      <c r="N78" s="1012"/>
      <c r="O78" s="1013"/>
      <c r="P78" s="153"/>
      <c r="Q78" s="184"/>
      <c r="R78" s="1012"/>
      <c r="S78" s="1013"/>
    </row>
    <row r="79" spans="2:19" ht="30" customHeight="1" outlineLevel="1">
      <c r="B79" s="965"/>
      <c r="C79" s="965"/>
      <c r="D79" s="151"/>
      <c r="E79" s="182"/>
      <c r="F79" s="1021"/>
      <c r="G79" s="1023"/>
      <c r="H79" s="153"/>
      <c r="I79" s="184"/>
      <c r="J79" s="1012"/>
      <c r="K79" s="1013"/>
      <c r="L79" s="153"/>
      <c r="M79" s="184"/>
      <c r="N79" s="1012"/>
      <c r="O79" s="1013"/>
      <c r="P79" s="153"/>
      <c r="Q79" s="184"/>
      <c r="R79" s="1012"/>
      <c r="S79" s="1013"/>
    </row>
    <row r="80" spans="2:19" ht="30" customHeight="1" outlineLevel="1">
      <c r="B80" s="965"/>
      <c r="C80" s="965"/>
      <c r="D80" s="151"/>
      <c r="E80" s="182"/>
      <c r="F80" s="1021"/>
      <c r="G80" s="1023"/>
      <c r="H80" s="153"/>
      <c r="I80" s="184"/>
      <c r="J80" s="1012"/>
      <c r="K80" s="1013"/>
      <c r="L80" s="153"/>
      <c r="M80" s="184"/>
      <c r="N80" s="1012"/>
      <c r="O80" s="1013"/>
      <c r="P80" s="153"/>
      <c r="Q80" s="184"/>
      <c r="R80" s="1012"/>
      <c r="S80" s="1013"/>
    </row>
    <row r="81" spans="2:19" ht="30" customHeight="1" outlineLevel="1">
      <c r="B81" s="966"/>
      <c r="C81" s="966"/>
      <c r="D81" s="151"/>
      <c r="E81" s="182"/>
      <c r="F81" s="1021"/>
      <c r="G81" s="1023"/>
      <c r="H81" s="153"/>
      <c r="I81" s="184"/>
      <c r="J81" s="1012"/>
      <c r="K81" s="1013"/>
      <c r="L81" s="153"/>
      <c r="M81" s="184"/>
      <c r="N81" s="1012"/>
      <c r="O81" s="1013"/>
      <c r="P81" s="153"/>
      <c r="Q81" s="184"/>
      <c r="R81" s="1012"/>
      <c r="S81" s="1013"/>
    </row>
    <row r="82" spans="2:19" ht="35.25" customHeight="1">
      <c r="B82" s="976" t="s">
        <v>350</v>
      </c>
      <c r="C82" s="1036" t="s">
        <v>648</v>
      </c>
      <c r="D82" s="164" t="s">
        <v>351</v>
      </c>
      <c r="E82" s="961" t="s">
        <v>334</v>
      </c>
      <c r="F82" s="1037"/>
      <c r="G82" s="149" t="s">
        <v>295</v>
      </c>
      <c r="H82" s="164" t="s">
        <v>351</v>
      </c>
      <c r="I82" s="961" t="s">
        <v>334</v>
      </c>
      <c r="J82" s="1037"/>
      <c r="K82" s="149" t="s">
        <v>295</v>
      </c>
      <c r="L82" s="164" t="s">
        <v>351</v>
      </c>
      <c r="M82" s="961" t="s">
        <v>334</v>
      </c>
      <c r="N82" s="1037"/>
      <c r="O82" s="149" t="s">
        <v>295</v>
      </c>
      <c r="P82" s="164" t="s">
        <v>351</v>
      </c>
      <c r="Q82" s="961" t="s">
        <v>334</v>
      </c>
      <c r="R82" s="1037"/>
      <c r="S82" s="149" t="s">
        <v>295</v>
      </c>
    </row>
    <row r="83" spans="2:19" ht="35.25" customHeight="1">
      <c r="B83" s="977"/>
      <c r="C83" s="1036"/>
      <c r="D83" s="185"/>
      <c r="E83" s="1028"/>
      <c r="F83" s="1029"/>
      <c r="G83" s="186"/>
      <c r="H83" s="187"/>
      <c r="I83" s="1026"/>
      <c r="J83" s="1027"/>
      <c r="K83" s="188"/>
      <c r="L83" s="187"/>
      <c r="M83" s="1026"/>
      <c r="N83" s="1027"/>
      <c r="O83" s="188"/>
      <c r="P83" s="187"/>
      <c r="Q83" s="1026"/>
      <c r="R83" s="1027"/>
      <c r="S83" s="188"/>
    </row>
    <row r="84" spans="2:19" ht="35.25" customHeight="1" outlineLevel="1">
      <c r="B84" s="977"/>
      <c r="C84" s="1036"/>
      <c r="D84" s="185"/>
      <c r="E84" s="1028"/>
      <c r="F84" s="1029"/>
      <c r="G84" s="186"/>
      <c r="H84" s="187"/>
      <c r="I84" s="1026"/>
      <c r="J84" s="1027"/>
      <c r="K84" s="188"/>
      <c r="L84" s="187"/>
      <c r="M84" s="1026"/>
      <c r="N84" s="1027"/>
      <c r="O84" s="188"/>
      <c r="P84" s="187"/>
      <c r="Q84" s="1026"/>
      <c r="R84" s="1027"/>
      <c r="S84" s="188"/>
    </row>
    <row r="85" spans="2:19" ht="35.25" customHeight="1" outlineLevel="1">
      <c r="B85" s="977"/>
      <c r="C85" s="1036"/>
      <c r="D85" s="185"/>
      <c r="E85" s="1028"/>
      <c r="F85" s="1029"/>
      <c r="G85" s="186"/>
      <c r="H85" s="187"/>
      <c r="I85" s="1026"/>
      <c r="J85" s="1027"/>
      <c r="K85" s="188"/>
      <c r="L85" s="187"/>
      <c r="M85" s="1026"/>
      <c r="N85" s="1027"/>
      <c r="O85" s="188"/>
      <c r="P85" s="187"/>
      <c r="Q85" s="1026"/>
      <c r="R85" s="1027"/>
      <c r="S85" s="188"/>
    </row>
    <row r="86" spans="2:19" ht="35.25" customHeight="1" outlineLevel="1">
      <c r="B86" s="977"/>
      <c r="C86" s="1036"/>
      <c r="D86" s="185"/>
      <c r="E86" s="1028"/>
      <c r="F86" s="1029"/>
      <c r="G86" s="186"/>
      <c r="H86" s="187"/>
      <c r="I86" s="1026"/>
      <c r="J86" s="1027"/>
      <c r="K86" s="188"/>
      <c r="L86" s="187"/>
      <c r="M86" s="1026"/>
      <c r="N86" s="1027"/>
      <c r="O86" s="188"/>
      <c r="P86" s="187"/>
      <c r="Q86" s="1026"/>
      <c r="R86" s="1027"/>
      <c r="S86" s="188"/>
    </row>
    <row r="87" spans="2:19" ht="35.25" customHeight="1" outlineLevel="1">
      <c r="B87" s="977"/>
      <c r="C87" s="1036"/>
      <c r="D87" s="185"/>
      <c r="E87" s="1028"/>
      <c r="F87" s="1029"/>
      <c r="G87" s="186"/>
      <c r="H87" s="187"/>
      <c r="I87" s="1026"/>
      <c r="J87" s="1027"/>
      <c r="K87" s="188"/>
      <c r="L87" s="187"/>
      <c r="M87" s="1026"/>
      <c r="N87" s="1027"/>
      <c r="O87" s="188"/>
      <c r="P87" s="187"/>
      <c r="Q87" s="1026"/>
      <c r="R87" s="1027"/>
      <c r="S87" s="188"/>
    </row>
    <row r="88" spans="2:19" ht="33" customHeight="1" outlineLevel="1">
      <c r="B88" s="978"/>
      <c r="C88" s="1036"/>
      <c r="D88" s="185"/>
      <c r="E88" s="1028"/>
      <c r="F88" s="1029"/>
      <c r="G88" s="186"/>
      <c r="H88" s="187"/>
      <c r="I88" s="1026"/>
      <c r="J88" s="1027"/>
      <c r="K88" s="188"/>
      <c r="L88" s="187"/>
      <c r="M88" s="1026"/>
      <c r="N88" s="1027"/>
      <c r="O88" s="188"/>
      <c r="P88" s="187"/>
      <c r="Q88" s="1026"/>
      <c r="R88" s="1027"/>
      <c r="S88" s="188"/>
    </row>
    <row r="89" spans="2:19" ht="31.5" customHeight="1" thickBot="1">
      <c r="B89" s="138"/>
      <c r="C89" s="189"/>
      <c r="D89" s="161"/>
    </row>
    <row r="90" spans="2:19" ht="30.75" customHeight="1" thickBot="1">
      <c r="B90" s="138"/>
      <c r="C90" s="138"/>
      <c r="D90" s="939" t="s">
        <v>296</v>
      </c>
      <c r="E90" s="940"/>
      <c r="F90" s="940"/>
      <c r="G90" s="941"/>
      <c r="H90" s="1043" t="s">
        <v>296</v>
      </c>
      <c r="I90" s="1044"/>
      <c r="J90" s="1044"/>
      <c r="K90" s="1045"/>
      <c r="L90" s="940" t="s">
        <v>298</v>
      </c>
      <c r="M90" s="940"/>
      <c r="N90" s="940"/>
      <c r="O90" s="940"/>
      <c r="P90" s="940" t="s">
        <v>297</v>
      </c>
      <c r="Q90" s="940"/>
      <c r="R90" s="940"/>
      <c r="S90" s="941"/>
    </row>
    <row r="91" spans="2:19" ht="30.75" customHeight="1">
      <c r="B91" s="964" t="s">
        <v>352</v>
      </c>
      <c r="C91" s="1030" t="s">
        <v>353</v>
      </c>
      <c r="D91" s="996" t="s">
        <v>354</v>
      </c>
      <c r="E91" s="997"/>
      <c r="F91" s="162" t="s">
        <v>295</v>
      </c>
      <c r="G91" s="190" t="s">
        <v>334</v>
      </c>
      <c r="H91" s="1032" t="s">
        <v>354</v>
      </c>
      <c r="I91" s="1033"/>
      <c r="J91" s="474" t="s">
        <v>295</v>
      </c>
      <c r="K91" s="480" t="s">
        <v>334</v>
      </c>
      <c r="L91" s="1034" t="s">
        <v>354</v>
      </c>
      <c r="M91" s="997"/>
      <c r="N91" s="162" t="s">
        <v>295</v>
      </c>
      <c r="O91" s="190" t="s">
        <v>334</v>
      </c>
      <c r="P91" s="1034" t="s">
        <v>354</v>
      </c>
      <c r="Q91" s="997"/>
      <c r="R91" s="162" t="s">
        <v>295</v>
      </c>
      <c r="S91" s="190" t="s">
        <v>334</v>
      </c>
    </row>
    <row r="92" spans="2:19" ht="29.25" customHeight="1">
      <c r="B92" s="966"/>
      <c r="C92" s="1031"/>
      <c r="D92" s="1021"/>
      <c r="E92" s="1035"/>
      <c r="F92" s="181"/>
      <c r="G92" s="191"/>
      <c r="H92" s="372"/>
      <c r="I92" s="371"/>
      <c r="J92" s="183"/>
      <c r="K92" s="194"/>
      <c r="L92" s="192"/>
      <c r="M92" s="193"/>
      <c r="N92" s="183"/>
      <c r="O92" s="194"/>
      <c r="P92" s="192"/>
      <c r="Q92" s="193"/>
      <c r="R92" s="183"/>
      <c r="S92" s="194"/>
    </row>
    <row r="93" spans="2:19" ht="45" customHeight="1">
      <c r="B93" s="1038" t="s">
        <v>355</v>
      </c>
      <c r="C93" s="983" t="s">
        <v>356</v>
      </c>
      <c r="D93" s="148" t="s">
        <v>357</v>
      </c>
      <c r="E93" s="148" t="s">
        <v>358</v>
      </c>
      <c r="F93" s="164" t="s">
        <v>359</v>
      </c>
      <c r="G93" s="149" t="s">
        <v>360</v>
      </c>
      <c r="H93" s="471" t="s">
        <v>357</v>
      </c>
      <c r="I93" s="471" t="s">
        <v>358</v>
      </c>
      <c r="J93" s="475" t="s">
        <v>359</v>
      </c>
      <c r="K93" s="472" t="s">
        <v>360</v>
      </c>
      <c r="L93" s="148" t="s">
        <v>357</v>
      </c>
      <c r="M93" s="148" t="s">
        <v>358</v>
      </c>
      <c r="N93" s="164" t="s">
        <v>359</v>
      </c>
      <c r="O93" s="149" t="s">
        <v>360</v>
      </c>
      <c r="P93" s="148" t="s">
        <v>357</v>
      </c>
      <c r="Q93" s="148" t="s">
        <v>358</v>
      </c>
      <c r="R93" s="164" t="s">
        <v>359</v>
      </c>
      <c r="S93" s="149" t="s">
        <v>360</v>
      </c>
    </row>
    <row r="94" spans="2:19" ht="29.25" customHeight="1">
      <c r="B94" s="1038"/>
      <c r="C94" s="984"/>
      <c r="D94" s="1039"/>
      <c r="E94" s="1041"/>
      <c r="F94" s="1039"/>
      <c r="G94" s="1048"/>
      <c r="H94" s="1050" t="s">
        <v>538</v>
      </c>
      <c r="I94" s="1050">
        <v>1</v>
      </c>
      <c r="J94" s="1050" t="s">
        <v>515</v>
      </c>
      <c r="K94" s="1046" t="s">
        <v>493</v>
      </c>
      <c r="L94" s="1050" t="s">
        <v>538</v>
      </c>
      <c r="M94" s="1052"/>
      <c r="N94" s="1052" t="s">
        <v>515</v>
      </c>
      <c r="O94" s="1054" t="s">
        <v>512</v>
      </c>
      <c r="P94" s="1050"/>
      <c r="Q94" s="1050"/>
      <c r="R94" s="1050"/>
      <c r="S94" s="1046"/>
    </row>
    <row r="95" spans="2:19" ht="29.25" customHeight="1">
      <c r="B95" s="1038"/>
      <c r="C95" s="984"/>
      <c r="D95" s="1040"/>
      <c r="E95" s="1042"/>
      <c r="F95" s="1040"/>
      <c r="G95" s="1049"/>
      <c r="H95" s="1051"/>
      <c r="I95" s="1051"/>
      <c r="J95" s="1051"/>
      <c r="K95" s="1047"/>
      <c r="L95" s="1051"/>
      <c r="M95" s="1053"/>
      <c r="N95" s="1053"/>
      <c r="O95" s="1055"/>
      <c r="P95" s="1051"/>
      <c r="Q95" s="1051"/>
      <c r="R95" s="1051"/>
      <c r="S95" s="1047"/>
    </row>
    <row r="96" spans="2:19" ht="24" outlineLevel="1">
      <c r="B96" s="1038"/>
      <c r="C96" s="984"/>
      <c r="D96" s="148" t="s">
        <v>357</v>
      </c>
      <c r="E96" s="148" t="s">
        <v>358</v>
      </c>
      <c r="F96" s="164" t="s">
        <v>359</v>
      </c>
      <c r="G96" s="149" t="s">
        <v>360</v>
      </c>
      <c r="H96" s="471" t="s">
        <v>357</v>
      </c>
      <c r="I96" s="471" t="s">
        <v>358</v>
      </c>
      <c r="J96" s="475" t="s">
        <v>359</v>
      </c>
      <c r="K96" s="472" t="s">
        <v>360</v>
      </c>
      <c r="L96" s="148" t="s">
        <v>357</v>
      </c>
      <c r="M96" s="148" t="s">
        <v>358</v>
      </c>
      <c r="N96" s="164" t="s">
        <v>359</v>
      </c>
      <c r="O96" s="149" t="s">
        <v>360</v>
      </c>
      <c r="P96" s="148" t="s">
        <v>357</v>
      </c>
      <c r="Q96" s="148" t="s">
        <v>358</v>
      </c>
      <c r="R96" s="164" t="s">
        <v>359</v>
      </c>
      <c r="S96" s="149" t="s">
        <v>360</v>
      </c>
    </row>
    <row r="97" spans="2:19" ht="29.25" customHeight="1" outlineLevel="1">
      <c r="B97" s="1038"/>
      <c r="C97" s="984"/>
      <c r="D97" s="1039"/>
      <c r="E97" s="1041"/>
      <c r="F97" s="1039"/>
      <c r="G97" s="1048"/>
      <c r="H97" s="1050"/>
      <c r="I97" s="1050"/>
      <c r="J97" s="1050"/>
      <c r="K97" s="1046"/>
      <c r="L97" s="1050"/>
      <c r="M97" s="1050"/>
      <c r="N97" s="1050"/>
      <c r="O97" s="1046"/>
      <c r="P97" s="1050"/>
      <c r="Q97" s="1050"/>
      <c r="R97" s="1050"/>
      <c r="S97" s="1046"/>
    </row>
    <row r="98" spans="2:19" ht="29.25" customHeight="1" outlineLevel="1">
      <c r="B98" s="1038"/>
      <c r="C98" s="984"/>
      <c r="D98" s="1040"/>
      <c r="E98" s="1042"/>
      <c r="F98" s="1040"/>
      <c r="G98" s="1049"/>
      <c r="H98" s="1051"/>
      <c r="I98" s="1051"/>
      <c r="J98" s="1051"/>
      <c r="K98" s="1047"/>
      <c r="L98" s="1051"/>
      <c r="M98" s="1051"/>
      <c r="N98" s="1051"/>
      <c r="O98" s="1047"/>
      <c r="P98" s="1051"/>
      <c r="Q98" s="1051"/>
      <c r="R98" s="1051"/>
      <c r="S98" s="1047"/>
    </row>
    <row r="99" spans="2:19" ht="24" outlineLevel="1">
      <c r="B99" s="1038"/>
      <c r="C99" s="984"/>
      <c r="D99" s="148" t="s">
        <v>357</v>
      </c>
      <c r="E99" s="148" t="s">
        <v>358</v>
      </c>
      <c r="F99" s="164" t="s">
        <v>359</v>
      </c>
      <c r="G99" s="149" t="s">
        <v>360</v>
      </c>
      <c r="H99" s="148" t="s">
        <v>357</v>
      </c>
      <c r="I99" s="148" t="s">
        <v>358</v>
      </c>
      <c r="J99" s="164" t="s">
        <v>359</v>
      </c>
      <c r="K99" s="149" t="s">
        <v>360</v>
      </c>
      <c r="L99" s="148" t="s">
        <v>357</v>
      </c>
      <c r="M99" s="148" t="s">
        <v>358</v>
      </c>
      <c r="N99" s="164" t="s">
        <v>359</v>
      </c>
      <c r="O99" s="149" t="s">
        <v>360</v>
      </c>
      <c r="P99" s="148" t="s">
        <v>357</v>
      </c>
      <c r="Q99" s="148" t="s">
        <v>358</v>
      </c>
      <c r="R99" s="164" t="s">
        <v>359</v>
      </c>
      <c r="S99" s="149" t="s">
        <v>360</v>
      </c>
    </row>
    <row r="100" spans="2:19" ht="29.25" customHeight="1" outlineLevel="1">
      <c r="B100" s="1038"/>
      <c r="C100" s="984"/>
      <c r="D100" s="1039"/>
      <c r="E100" s="1041"/>
      <c r="F100" s="1039"/>
      <c r="G100" s="1048"/>
      <c r="H100" s="1050"/>
      <c r="I100" s="1050"/>
      <c r="J100" s="1050"/>
      <c r="K100" s="1046"/>
      <c r="L100" s="1050"/>
      <c r="M100" s="1050"/>
      <c r="N100" s="1050"/>
      <c r="O100" s="1046"/>
      <c r="P100" s="1050"/>
      <c r="Q100" s="1050"/>
      <c r="R100" s="1050"/>
      <c r="S100" s="1046"/>
    </row>
    <row r="101" spans="2:19" ht="29.25" customHeight="1" outlineLevel="1">
      <c r="B101" s="1038"/>
      <c r="C101" s="984"/>
      <c r="D101" s="1040"/>
      <c r="E101" s="1042"/>
      <c r="F101" s="1040"/>
      <c r="G101" s="1049"/>
      <c r="H101" s="1051"/>
      <c r="I101" s="1051"/>
      <c r="J101" s="1051"/>
      <c r="K101" s="1047"/>
      <c r="L101" s="1051"/>
      <c r="M101" s="1051"/>
      <c r="N101" s="1051"/>
      <c r="O101" s="1047"/>
      <c r="P101" s="1051"/>
      <c r="Q101" s="1051"/>
      <c r="R101" s="1051"/>
      <c r="S101" s="1047"/>
    </row>
    <row r="102" spans="2:19" ht="24" outlineLevel="1">
      <c r="B102" s="1038"/>
      <c r="C102" s="984"/>
      <c r="D102" s="148" t="s">
        <v>357</v>
      </c>
      <c r="E102" s="148" t="s">
        <v>358</v>
      </c>
      <c r="F102" s="164" t="s">
        <v>359</v>
      </c>
      <c r="G102" s="149" t="s">
        <v>360</v>
      </c>
      <c r="H102" s="148" t="s">
        <v>357</v>
      </c>
      <c r="I102" s="148" t="s">
        <v>358</v>
      </c>
      <c r="J102" s="164" t="s">
        <v>359</v>
      </c>
      <c r="K102" s="149" t="s">
        <v>360</v>
      </c>
      <c r="L102" s="148" t="s">
        <v>357</v>
      </c>
      <c r="M102" s="148" t="s">
        <v>358</v>
      </c>
      <c r="N102" s="164" t="s">
        <v>359</v>
      </c>
      <c r="O102" s="149" t="s">
        <v>360</v>
      </c>
      <c r="P102" s="148" t="s">
        <v>357</v>
      </c>
      <c r="Q102" s="148" t="s">
        <v>358</v>
      </c>
      <c r="R102" s="164" t="s">
        <v>359</v>
      </c>
      <c r="S102" s="149" t="s">
        <v>360</v>
      </c>
    </row>
    <row r="103" spans="2:19" ht="29.25" customHeight="1" outlineLevel="1">
      <c r="B103" s="1038"/>
      <c r="C103" s="984"/>
      <c r="D103" s="1039"/>
      <c r="E103" s="1041"/>
      <c r="F103" s="1039"/>
      <c r="G103" s="1048"/>
      <c r="H103" s="1050"/>
      <c r="I103" s="1050"/>
      <c r="J103" s="1050"/>
      <c r="K103" s="1046"/>
      <c r="L103" s="1050"/>
      <c r="M103" s="1050"/>
      <c r="N103" s="1050"/>
      <c r="O103" s="1046"/>
      <c r="P103" s="1050"/>
      <c r="Q103" s="1050"/>
      <c r="R103" s="1050"/>
      <c r="S103" s="1046"/>
    </row>
    <row r="104" spans="2:19" ht="29.25" customHeight="1" outlineLevel="1">
      <c r="B104" s="1038"/>
      <c r="C104" s="985"/>
      <c r="D104" s="1040"/>
      <c r="E104" s="1042"/>
      <c r="F104" s="1040"/>
      <c r="G104" s="1049"/>
      <c r="H104" s="1051"/>
      <c r="I104" s="1051"/>
      <c r="J104" s="1051"/>
      <c r="K104" s="1047"/>
      <c r="L104" s="1051"/>
      <c r="M104" s="1051"/>
      <c r="N104" s="1051"/>
      <c r="O104" s="1047"/>
      <c r="P104" s="1051"/>
      <c r="Q104" s="1051"/>
      <c r="R104" s="1051"/>
      <c r="S104" s="1047"/>
    </row>
    <row r="105" spans="2:19" ht="15" thickBot="1">
      <c r="B105" s="138"/>
      <c r="C105" s="138"/>
    </row>
    <row r="106" spans="2:19" ht="15" thickBot="1">
      <c r="B106" s="138"/>
      <c r="C106" s="138"/>
      <c r="D106" s="939" t="s">
        <v>296</v>
      </c>
      <c r="E106" s="940"/>
      <c r="F106" s="940"/>
      <c r="G106" s="941"/>
      <c r="H106" s="1043" t="s">
        <v>361</v>
      </c>
      <c r="I106" s="1044"/>
      <c r="J106" s="1044"/>
      <c r="K106" s="1045"/>
      <c r="L106" s="1043" t="s">
        <v>298</v>
      </c>
      <c r="M106" s="1044"/>
      <c r="N106" s="1044"/>
      <c r="O106" s="1045"/>
      <c r="P106" s="1043" t="s">
        <v>299</v>
      </c>
      <c r="Q106" s="1044"/>
      <c r="R106" s="1044"/>
      <c r="S106" s="1045"/>
    </row>
    <row r="107" spans="2:19" ht="33.75" customHeight="1">
      <c r="B107" s="1056" t="s">
        <v>362</v>
      </c>
      <c r="C107" s="964" t="s">
        <v>363</v>
      </c>
      <c r="D107" s="195" t="s">
        <v>364</v>
      </c>
      <c r="E107" s="196" t="s">
        <v>365</v>
      </c>
      <c r="F107" s="996" t="s">
        <v>366</v>
      </c>
      <c r="G107" s="1006"/>
      <c r="H107" s="195" t="s">
        <v>364</v>
      </c>
      <c r="I107" s="196" t="s">
        <v>365</v>
      </c>
      <c r="J107" s="996" t="s">
        <v>366</v>
      </c>
      <c r="K107" s="1006"/>
      <c r="L107" s="195" t="s">
        <v>364</v>
      </c>
      <c r="M107" s="196" t="s">
        <v>365</v>
      </c>
      <c r="N107" s="996" t="s">
        <v>366</v>
      </c>
      <c r="O107" s="1006"/>
      <c r="P107" s="195" t="s">
        <v>364</v>
      </c>
      <c r="Q107" s="196" t="s">
        <v>365</v>
      </c>
      <c r="R107" s="996" t="s">
        <v>366</v>
      </c>
      <c r="S107" s="1006"/>
    </row>
    <row r="108" spans="2:19" ht="30" customHeight="1">
      <c r="B108" s="1057"/>
      <c r="C108" s="966"/>
      <c r="D108" s="197"/>
      <c r="E108" s="198"/>
      <c r="F108" s="1021"/>
      <c r="G108" s="1023"/>
      <c r="H108" s="199"/>
      <c r="I108" s="200"/>
      <c r="J108" s="1059"/>
      <c r="K108" s="1060"/>
      <c r="L108" s="199"/>
      <c r="M108" s="200"/>
      <c r="N108" s="1059"/>
      <c r="O108" s="1060"/>
      <c r="P108" s="199"/>
      <c r="Q108" s="200"/>
      <c r="R108" s="1059"/>
      <c r="S108" s="1060"/>
    </row>
    <row r="109" spans="2:19" ht="32.25" customHeight="1">
      <c r="B109" s="1057"/>
      <c r="C109" s="1061" t="s">
        <v>367</v>
      </c>
      <c r="D109" s="201" t="s">
        <v>364</v>
      </c>
      <c r="E109" s="148" t="s">
        <v>365</v>
      </c>
      <c r="F109" s="148" t="s">
        <v>368</v>
      </c>
      <c r="G109" s="171" t="s">
        <v>369</v>
      </c>
      <c r="H109" s="201" t="s">
        <v>364</v>
      </c>
      <c r="I109" s="148" t="s">
        <v>365</v>
      </c>
      <c r="J109" s="148" t="s">
        <v>368</v>
      </c>
      <c r="K109" s="171" t="s">
        <v>369</v>
      </c>
      <c r="L109" s="201" t="s">
        <v>364</v>
      </c>
      <c r="M109" s="148" t="s">
        <v>365</v>
      </c>
      <c r="N109" s="148" t="s">
        <v>368</v>
      </c>
      <c r="O109" s="171" t="s">
        <v>369</v>
      </c>
      <c r="P109" s="201" t="s">
        <v>364</v>
      </c>
      <c r="Q109" s="148" t="s">
        <v>365</v>
      </c>
      <c r="R109" s="148" t="s">
        <v>368</v>
      </c>
      <c r="S109" s="171" t="s">
        <v>369</v>
      </c>
    </row>
    <row r="110" spans="2:19" ht="27.75" customHeight="1">
      <c r="B110" s="1057"/>
      <c r="C110" s="1062"/>
      <c r="D110" s="197"/>
      <c r="E110" s="166"/>
      <c r="F110" s="182"/>
      <c r="G110" s="191"/>
      <c r="H110" s="199"/>
      <c r="I110" s="168"/>
      <c r="J110" s="184"/>
      <c r="K110" s="194"/>
      <c r="L110" s="199"/>
      <c r="M110" s="168"/>
      <c r="N110" s="184"/>
      <c r="O110" s="194"/>
      <c r="P110" s="199"/>
      <c r="Q110" s="168"/>
      <c r="R110" s="184"/>
      <c r="S110" s="194"/>
    </row>
    <row r="111" spans="2:19" ht="27.75" customHeight="1" outlineLevel="1">
      <c r="B111" s="1057"/>
      <c r="C111" s="1062"/>
      <c r="D111" s="201" t="s">
        <v>364</v>
      </c>
      <c r="E111" s="148" t="s">
        <v>365</v>
      </c>
      <c r="F111" s="148" t="s">
        <v>368</v>
      </c>
      <c r="G111" s="171" t="s">
        <v>369</v>
      </c>
      <c r="H111" s="201" t="s">
        <v>364</v>
      </c>
      <c r="I111" s="148" t="s">
        <v>365</v>
      </c>
      <c r="J111" s="148" t="s">
        <v>368</v>
      </c>
      <c r="K111" s="171" t="s">
        <v>369</v>
      </c>
      <c r="L111" s="201" t="s">
        <v>364</v>
      </c>
      <c r="M111" s="148" t="s">
        <v>365</v>
      </c>
      <c r="N111" s="148" t="s">
        <v>368</v>
      </c>
      <c r="O111" s="171" t="s">
        <v>369</v>
      </c>
      <c r="P111" s="201" t="s">
        <v>364</v>
      </c>
      <c r="Q111" s="148" t="s">
        <v>365</v>
      </c>
      <c r="R111" s="148" t="s">
        <v>368</v>
      </c>
      <c r="S111" s="171" t="s">
        <v>369</v>
      </c>
    </row>
    <row r="112" spans="2:19" ht="27.75" customHeight="1" outlineLevel="1">
      <c r="B112" s="1057"/>
      <c r="C112" s="1062"/>
      <c r="D112" s="197"/>
      <c r="E112" s="166"/>
      <c r="F112" s="182"/>
      <c r="G112" s="191"/>
      <c r="H112" s="199"/>
      <c r="I112" s="168"/>
      <c r="J112" s="184"/>
      <c r="K112" s="194"/>
      <c r="L112" s="199"/>
      <c r="M112" s="168"/>
      <c r="N112" s="184"/>
      <c r="O112" s="194"/>
      <c r="P112" s="199"/>
      <c r="Q112" s="168"/>
      <c r="R112" s="184"/>
      <c r="S112" s="194"/>
    </row>
    <row r="113" spans="2:19" ht="27.75" customHeight="1" outlineLevel="1">
      <c r="B113" s="1057"/>
      <c r="C113" s="1062"/>
      <c r="D113" s="201" t="s">
        <v>364</v>
      </c>
      <c r="E113" s="148" t="s">
        <v>365</v>
      </c>
      <c r="F113" s="148" t="s">
        <v>368</v>
      </c>
      <c r="G113" s="171" t="s">
        <v>369</v>
      </c>
      <c r="H113" s="201" t="s">
        <v>364</v>
      </c>
      <c r="I113" s="148" t="s">
        <v>365</v>
      </c>
      <c r="J113" s="148" t="s">
        <v>368</v>
      </c>
      <c r="K113" s="171" t="s">
        <v>369</v>
      </c>
      <c r="L113" s="201" t="s">
        <v>364</v>
      </c>
      <c r="M113" s="148" t="s">
        <v>365</v>
      </c>
      <c r="N113" s="148" t="s">
        <v>368</v>
      </c>
      <c r="O113" s="171" t="s">
        <v>369</v>
      </c>
      <c r="P113" s="201" t="s">
        <v>364</v>
      </c>
      <c r="Q113" s="148" t="s">
        <v>365</v>
      </c>
      <c r="R113" s="148" t="s">
        <v>368</v>
      </c>
      <c r="S113" s="171" t="s">
        <v>369</v>
      </c>
    </row>
    <row r="114" spans="2:19" ht="27.75" customHeight="1" outlineLevel="1">
      <c r="B114" s="1057"/>
      <c r="C114" s="1062"/>
      <c r="D114" s="197"/>
      <c r="E114" s="166"/>
      <c r="F114" s="182"/>
      <c r="G114" s="191"/>
      <c r="H114" s="199"/>
      <c r="I114" s="168"/>
      <c r="J114" s="184"/>
      <c r="K114" s="194"/>
      <c r="L114" s="199"/>
      <c r="M114" s="168"/>
      <c r="N114" s="184"/>
      <c r="O114" s="194"/>
      <c r="P114" s="199"/>
      <c r="Q114" s="168"/>
      <c r="R114" s="184"/>
      <c r="S114" s="194"/>
    </row>
    <row r="115" spans="2:19" ht="27.75" customHeight="1" outlineLevel="1">
      <c r="B115" s="1057"/>
      <c r="C115" s="1062"/>
      <c r="D115" s="201" t="s">
        <v>364</v>
      </c>
      <c r="E115" s="148" t="s">
        <v>365</v>
      </c>
      <c r="F115" s="148" t="s">
        <v>368</v>
      </c>
      <c r="G115" s="171" t="s">
        <v>369</v>
      </c>
      <c r="H115" s="201" t="s">
        <v>364</v>
      </c>
      <c r="I115" s="148" t="s">
        <v>365</v>
      </c>
      <c r="J115" s="148" t="s">
        <v>368</v>
      </c>
      <c r="K115" s="171" t="s">
        <v>369</v>
      </c>
      <c r="L115" s="201" t="s">
        <v>364</v>
      </c>
      <c r="M115" s="148" t="s">
        <v>365</v>
      </c>
      <c r="N115" s="148" t="s">
        <v>368</v>
      </c>
      <c r="O115" s="171" t="s">
        <v>369</v>
      </c>
      <c r="P115" s="201" t="s">
        <v>364</v>
      </c>
      <c r="Q115" s="148" t="s">
        <v>365</v>
      </c>
      <c r="R115" s="148" t="s">
        <v>368</v>
      </c>
      <c r="S115" s="171" t="s">
        <v>369</v>
      </c>
    </row>
    <row r="116" spans="2:19" ht="27.75" customHeight="1" outlineLevel="1">
      <c r="B116" s="1058"/>
      <c r="C116" s="1063"/>
      <c r="D116" s="197"/>
      <c r="E116" s="166"/>
      <c r="F116" s="182"/>
      <c r="G116" s="191"/>
      <c r="H116" s="199"/>
      <c r="I116" s="168"/>
      <c r="J116" s="184"/>
      <c r="K116" s="194"/>
      <c r="L116" s="199"/>
      <c r="M116" s="168"/>
      <c r="N116" s="184"/>
      <c r="O116" s="194"/>
      <c r="P116" s="199"/>
      <c r="Q116" s="168"/>
      <c r="R116" s="184"/>
      <c r="S116" s="194"/>
    </row>
    <row r="117" spans="2:19" ht="26.25" customHeight="1">
      <c r="B117" s="1066" t="s">
        <v>370</v>
      </c>
      <c r="C117" s="927" t="s">
        <v>371</v>
      </c>
      <c r="D117" s="202" t="s">
        <v>372</v>
      </c>
      <c r="E117" s="202" t="s">
        <v>373</v>
      </c>
      <c r="F117" s="202" t="s">
        <v>295</v>
      </c>
      <c r="G117" s="203" t="s">
        <v>374</v>
      </c>
      <c r="H117" s="204" t="s">
        <v>372</v>
      </c>
      <c r="I117" s="202" t="s">
        <v>373</v>
      </c>
      <c r="J117" s="202" t="s">
        <v>295</v>
      </c>
      <c r="K117" s="203" t="s">
        <v>374</v>
      </c>
      <c r="L117" s="202" t="s">
        <v>372</v>
      </c>
      <c r="M117" s="202" t="s">
        <v>373</v>
      </c>
      <c r="N117" s="202" t="s">
        <v>295</v>
      </c>
      <c r="O117" s="203" t="s">
        <v>374</v>
      </c>
      <c r="P117" s="202" t="s">
        <v>372</v>
      </c>
      <c r="Q117" s="202" t="s">
        <v>373</v>
      </c>
      <c r="R117" s="202" t="s">
        <v>295</v>
      </c>
      <c r="S117" s="203" t="s">
        <v>374</v>
      </c>
    </row>
    <row r="118" spans="2:19" ht="32.25" customHeight="1">
      <c r="B118" s="1067"/>
      <c r="C118" s="928"/>
      <c r="D118" s="165">
        <v>0</v>
      </c>
      <c r="E118" s="165"/>
      <c r="F118" s="165"/>
      <c r="G118" s="165"/>
      <c r="H118" s="374">
        <v>5</v>
      </c>
      <c r="I118" s="167" t="s">
        <v>427</v>
      </c>
      <c r="J118" s="167" t="s">
        <v>452</v>
      </c>
      <c r="K118" s="188" t="s">
        <v>549</v>
      </c>
      <c r="L118" s="588">
        <v>0</v>
      </c>
      <c r="M118" s="167" t="s">
        <v>427</v>
      </c>
      <c r="N118" s="167" t="s">
        <v>452</v>
      </c>
      <c r="O118" s="188" t="s">
        <v>549</v>
      </c>
      <c r="P118" s="167"/>
      <c r="Q118" s="167"/>
      <c r="R118" s="167"/>
      <c r="S118" s="188"/>
    </row>
    <row r="119" spans="2:19" ht="32.25" customHeight="1">
      <c r="B119" s="1067"/>
      <c r="C119" s="929"/>
      <c r="D119" s="165">
        <v>0</v>
      </c>
      <c r="E119" s="165"/>
      <c r="F119" s="165"/>
      <c r="G119" s="165"/>
      <c r="H119" s="167">
        <v>7</v>
      </c>
      <c r="I119" s="167" t="s">
        <v>431</v>
      </c>
      <c r="J119" s="167" t="s">
        <v>452</v>
      </c>
      <c r="K119" s="167" t="s">
        <v>549</v>
      </c>
      <c r="L119" s="588">
        <v>0</v>
      </c>
      <c r="M119" s="373" t="s">
        <v>431</v>
      </c>
      <c r="N119" s="374" t="s">
        <v>452</v>
      </c>
      <c r="O119" s="188" t="s">
        <v>549</v>
      </c>
      <c r="P119" s="167"/>
      <c r="Q119" s="167"/>
      <c r="R119" s="373"/>
      <c r="S119" s="370"/>
    </row>
    <row r="120" spans="2:19" ht="32.25" customHeight="1">
      <c r="B120" s="1067"/>
      <c r="C120" s="927" t="s">
        <v>375</v>
      </c>
      <c r="D120" s="148" t="s">
        <v>376</v>
      </c>
      <c r="E120" s="961" t="s">
        <v>377</v>
      </c>
      <c r="F120" s="1037"/>
      <c r="G120" s="149" t="s">
        <v>378</v>
      </c>
      <c r="H120" s="148" t="s">
        <v>376</v>
      </c>
      <c r="I120" s="961" t="s">
        <v>377</v>
      </c>
      <c r="J120" s="1037"/>
      <c r="K120" s="149" t="s">
        <v>378</v>
      </c>
      <c r="L120" s="148" t="s">
        <v>376</v>
      </c>
      <c r="M120" s="961" t="s">
        <v>377</v>
      </c>
      <c r="N120" s="1037"/>
      <c r="O120" s="149" t="s">
        <v>378</v>
      </c>
      <c r="P120" s="148" t="s">
        <v>376</v>
      </c>
      <c r="Q120" s="148" t="s">
        <v>377</v>
      </c>
      <c r="R120" s="961" t="s">
        <v>377</v>
      </c>
      <c r="S120" s="1037"/>
    </row>
    <row r="121" spans="2:19" ht="23.25" customHeight="1">
      <c r="B121" s="1067"/>
      <c r="C121" s="928"/>
      <c r="D121" s="205">
        <v>0</v>
      </c>
      <c r="E121" s="1069"/>
      <c r="F121" s="1070"/>
      <c r="G121" s="152"/>
      <c r="H121" s="206"/>
      <c r="I121" s="1064"/>
      <c r="J121" s="1065"/>
      <c r="K121" s="177"/>
      <c r="L121" s="206"/>
      <c r="M121" s="1064"/>
      <c r="N121" s="1065"/>
      <c r="O121" s="155"/>
      <c r="P121" s="206"/>
      <c r="Q121" s="153"/>
      <c r="R121" s="1064"/>
      <c r="S121" s="1065"/>
    </row>
    <row r="122" spans="2:19" ht="23.25" customHeight="1" outlineLevel="1">
      <c r="B122" s="1067"/>
      <c r="C122" s="928"/>
      <c r="D122" s="148" t="s">
        <v>376</v>
      </c>
      <c r="E122" s="961" t="s">
        <v>377</v>
      </c>
      <c r="F122" s="1037"/>
      <c r="G122" s="149" t="s">
        <v>378</v>
      </c>
      <c r="H122" s="148" t="s">
        <v>376</v>
      </c>
      <c r="I122" s="961" t="s">
        <v>377</v>
      </c>
      <c r="J122" s="1037"/>
      <c r="K122" s="149" t="s">
        <v>378</v>
      </c>
      <c r="L122" s="148" t="s">
        <v>376</v>
      </c>
      <c r="M122" s="961" t="s">
        <v>377</v>
      </c>
      <c r="N122" s="1037"/>
      <c r="O122" s="149" t="s">
        <v>378</v>
      </c>
      <c r="P122" s="148" t="s">
        <v>376</v>
      </c>
      <c r="Q122" s="148" t="s">
        <v>377</v>
      </c>
      <c r="R122" s="961" t="s">
        <v>377</v>
      </c>
      <c r="S122" s="1037"/>
    </row>
    <row r="123" spans="2:19" ht="23.25" customHeight="1" outlineLevel="1">
      <c r="B123" s="1067"/>
      <c r="C123" s="928"/>
      <c r="D123" s="205"/>
      <c r="E123" s="1069"/>
      <c r="F123" s="1070"/>
      <c r="G123" s="152"/>
      <c r="H123" s="206"/>
      <c r="I123" s="1064"/>
      <c r="J123" s="1065"/>
      <c r="K123" s="155"/>
      <c r="L123" s="206"/>
      <c r="M123" s="1064"/>
      <c r="N123" s="1065"/>
      <c r="O123" s="155"/>
      <c r="P123" s="206"/>
      <c r="Q123" s="153"/>
      <c r="R123" s="1064"/>
      <c r="S123" s="1065"/>
    </row>
    <row r="124" spans="2:19" ht="23.25" customHeight="1" outlineLevel="1">
      <c r="B124" s="1067"/>
      <c r="C124" s="928"/>
      <c r="D124" s="148" t="s">
        <v>376</v>
      </c>
      <c r="E124" s="961" t="s">
        <v>377</v>
      </c>
      <c r="F124" s="1037"/>
      <c r="G124" s="149" t="s">
        <v>378</v>
      </c>
      <c r="H124" s="148" t="s">
        <v>376</v>
      </c>
      <c r="I124" s="961" t="s">
        <v>377</v>
      </c>
      <c r="J124" s="1037"/>
      <c r="K124" s="149" t="s">
        <v>378</v>
      </c>
      <c r="L124" s="148" t="s">
        <v>376</v>
      </c>
      <c r="M124" s="961" t="s">
        <v>377</v>
      </c>
      <c r="N124" s="1037"/>
      <c r="O124" s="149" t="s">
        <v>378</v>
      </c>
      <c r="P124" s="148" t="s">
        <v>376</v>
      </c>
      <c r="Q124" s="148" t="s">
        <v>377</v>
      </c>
      <c r="R124" s="961" t="s">
        <v>377</v>
      </c>
      <c r="S124" s="1037"/>
    </row>
    <row r="125" spans="2:19" ht="23.25" customHeight="1" outlineLevel="1">
      <c r="B125" s="1067"/>
      <c r="C125" s="928"/>
      <c r="D125" s="205"/>
      <c r="E125" s="1069"/>
      <c r="F125" s="1070"/>
      <c r="G125" s="152"/>
      <c r="H125" s="206"/>
      <c r="I125" s="1064"/>
      <c r="J125" s="1065"/>
      <c r="K125" s="155"/>
      <c r="L125" s="206"/>
      <c r="M125" s="1064"/>
      <c r="N125" s="1065"/>
      <c r="O125" s="155"/>
      <c r="P125" s="206"/>
      <c r="Q125" s="153"/>
      <c r="R125" s="1064"/>
      <c r="S125" s="1065"/>
    </row>
    <row r="126" spans="2:19" ht="23.25" customHeight="1" outlineLevel="1">
      <c r="B126" s="1067"/>
      <c r="C126" s="928"/>
      <c r="D126" s="148" t="s">
        <v>376</v>
      </c>
      <c r="E126" s="961" t="s">
        <v>377</v>
      </c>
      <c r="F126" s="1037"/>
      <c r="G126" s="149" t="s">
        <v>378</v>
      </c>
      <c r="H126" s="148" t="s">
        <v>376</v>
      </c>
      <c r="I126" s="961" t="s">
        <v>377</v>
      </c>
      <c r="J126" s="1037"/>
      <c r="K126" s="149" t="s">
        <v>378</v>
      </c>
      <c r="L126" s="148" t="s">
        <v>376</v>
      </c>
      <c r="M126" s="961" t="s">
        <v>377</v>
      </c>
      <c r="N126" s="1037"/>
      <c r="O126" s="149" t="s">
        <v>378</v>
      </c>
      <c r="P126" s="148" t="s">
        <v>376</v>
      </c>
      <c r="Q126" s="148" t="s">
        <v>377</v>
      </c>
      <c r="R126" s="961" t="s">
        <v>377</v>
      </c>
      <c r="S126" s="1037"/>
    </row>
    <row r="127" spans="2:19" ht="23.25" customHeight="1" outlineLevel="1">
      <c r="B127" s="1068"/>
      <c r="C127" s="929"/>
      <c r="D127" s="205"/>
      <c r="E127" s="1069"/>
      <c r="F127" s="1070"/>
      <c r="G127" s="152"/>
      <c r="H127" s="206"/>
      <c r="I127" s="1064"/>
      <c r="J127" s="1065"/>
      <c r="K127" s="155"/>
      <c r="L127" s="206"/>
      <c r="M127" s="1064"/>
      <c r="N127" s="1065"/>
      <c r="O127" s="155"/>
      <c r="P127" s="206"/>
      <c r="Q127" s="153"/>
      <c r="R127" s="1064"/>
      <c r="S127" s="1065"/>
    </row>
    <row r="128" spans="2:19" ht="15" thickBot="1">
      <c r="B128" s="138"/>
      <c r="C128" s="138"/>
    </row>
    <row r="129" spans="2:19" ht="15" thickBot="1">
      <c r="B129" s="138"/>
      <c r="C129" s="138"/>
      <c r="D129" s="939" t="s">
        <v>296</v>
      </c>
      <c r="E129" s="940"/>
      <c r="F129" s="940"/>
      <c r="G129" s="941"/>
      <c r="H129" s="939" t="s">
        <v>297</v>
      </c>
      <c r="I129" s="940"/>
      <c r="J129" s="940"/>
      <c r="K129" s="941"/>
      <c r="L129" s="940" t="s">
        <v>298</v>
      </c>
      <c r="M129" s="940"/>
      <c r="N129" s="940"/>
      <c r="O129" s="940"/>
      <c r="P129" s="939" t="s">
        <v>299</v>
      </c>
      <c r="Q129" s="940"/>
      <c r="R129" s="940"/>
      <c r="S129" s="941"/>
    </row>
    <row r="130" spans="2:19">
      <c r="B130" s="964" t="s">
        <v>379</v>
      </c>
      <c r="C130" s="983" t="s">
        <v>380</v>
      </c>
      <c r="D130" s="996" t="s">
        <v>381</v>
      </c>
      <c r="E130" s="1004"/>
      <c r="F130" s="1004"/>
      <c r="G130" s="1006"/>
      <c r="H130" s="996" t="s">
        <v>381</v>
      </c>
      <c r="I130" s="1004"/>
      <c r="J130" s="1004"/>
      <c r="K130" s="1006"/>
      <c r="L130" s="996" t="s">
        <v>381</v>
      </c>
      <c r="M130" s="1004"/>
      <c r="N130" s="1004"/>
      <c r="O130" s="1006"/>
      <c r="P130" s="996" t="s">
        <v>381</v>
      </c>
      <c r="Q130" s="1004"/>
      <c r="R130" s="1004"/>
      <c r="S130" s="1006"/>
    </row>
    <row r="131" spans="2:19" ht="45" customHeight="1">
      <c r="B131" s="966"/>
      <c r="C131" s="985"/>
      <c r="D131" s="1081"/>
      <c r="E131" s="1082"/>
      <c r="F131" s="1082"/>
      <c r="G131" s="1083"/>
      <c r="H131" s="1084"/>
      <c r="I131" s="1085"/>
      <c r="J131" s="1085"/>
      <c r="K131" s="1086"/>
      <c r="L131" s="1084"/>
      <c r="M131" s="1085"/>
      <c r="N131" s="1085"/>
      <c r="O131" s="1086"/>
      <c r="P131" s="1084"/>
      <c r="Q131" s="1085"/>
      <c r="R131" s="1085"/>
      <c r="S131" s="1086"/>
    </row>
    <row r="132" spans="2:19" ht="32.25" customHeight="1">
      <c r="B132" s="976" t="s">
        <v>382</v>
      </c>
      <c r="C132" s="983" t="s">
        <v>383</v>
      </c>
      <c r="D132" s="202" t="s">
        <v>384</v>
      </c>
      <c r="E132" s="170" t="s">
        <v>295</v>
      </c>
      <c r="F132" s="148" t="s">
        <v>317</v>
      </c>
      <c r="G132" s="149" t="s">
        <v>334</v>
      </c>
      <c r="H132" s="202" t="s">
        <v>384</v>
      </c>
      <c r="I132" s="216" t="s">
        <v>295</v>
      </c>
      <c r="J132" s="148" t="s">
        <v>317</v>
      </c>
      <c r="K132" s="149" t="s">
        <v>334</v>
      </c>
      <c r="L132" s="202" t="s">
        <v>384</v>
      </c>
      <c r="M132" s="216" t="s">
        <v>295</v>
      </c>
      <c r="N132" s="148" t="s">
        <v>317</v>
      </c>
      <c r="O132" s="149" t="s">
        <v>334</v>
      </c>
      <c r="P132" s="202" t="s">
        <v>384</v>
      </c>
      <c r="Q132" s="216" t="s">
        <v>295</v>
      </c>
      <c r="R132" s="148" t="s">
        <v>317</v>
      </c>
      <c r="S132" s="149" t="s">
        <v>334</v>
      </c>
    </row>
    <row r="133" spans="2:19" ht="23.25" customHeight="1">
      <c r="B133" s="977"/>
      <c r="C133" s="985"/>
      <c r="D133" s="165">
        <v>0</v>
      </c>
      <c r="E133" s="207"/>
      <c r="F133" s="151"/>
      <c r="G133" s="186"/>
      <c r="H133" s="167">
        <v>4</v>
      </c>
      <c r="I133" s="219" t="s">
        <v>452</v>
      </c>
      <c r="J133" s="167" t="s">
        <v>456</v>
      </c>
      <c r="K133" s="167" t="s">
        <v>582</v>
      </c>
      <c r="L133" s="167">
        <v>0</v>
      </c>
      <c r="M133" s="219" t="s">
        <v>452</v>
      </c>
      <c r="N133" s="167" t="s">
        <v>456</v>
      </c>
      <c r="O133" s="167" t="s">
        <v>582</v>
      </c>
      <c r="P133" s="167"/>
      <c r="Q133" s="219"/>
      <c r="R133" s="167"/>
      <c r="S133" s="217"/>
    </row>
    <row r="134" spans="2:19" ht="29.25" customHeight="1">
      <c r="B134" s="977"/>
      <c r="C134" s="976" t="s">
        <v>385</v>
      </c>
      <c r="D134" s="148" t="s">
        <v>386</v>
      </c>
      <c r="E134" s="961" t="s">
        <v>387</v>
      </c>
      <c r="F134" s="1037"/>
      <c r="G134" s="149" t="s">
        <v>388</v>
      </c>
      <c r="H134" s="148" t="s">
        <v>386</v>
      </c>
      <c r="I134" s="961" t="s">
        <v>387</v>
      </c>
      <c r="J134" s="1037"/>
      <c r="K134" s="149" t="s">
        <v>388</v>
      </c>
      <c r="L134" s="148" t="s">
        <v>386</v>
      </c>
      <c r="M134" s="961" t="s">
        <v>387</v>
      </c>
      <c r="N134" s="1037"/>
      <c r="O134" s="149" t="s">
        <v>388</v>
      </c>
      <c r="P134" s="148" t="s">
        <v>386</v>
      </c>
      <c r="Q134" s="961" t="s">
        <v>387</v>
      </c>
      <c r="R134" s="1037"/>
      <c r="S134" s="149" t="s">
        <v>388</v>
      </c>
    </row>
    <row r="135" spans="2:19" ht="36.5" customHeight="1">
      <c r="B135" s="978"/>
      <c r="C135" s="978"/>
      <c r="D135" s="205"/>
      <c r="E135" s="1069"/>
      <c r="F135" s="1070"/>
      <c r="G135" s="152"/>
      <c r="H135" s="206"/>
      <c r="I135" s="1064"/>
      <c r="J135" s="1065"/>
      <c r="K135" s="155"/>
      <c r="L135" s="206"/>
      <c r="M135" s="1064"/>
      <c r="N135" s="1065"/>
      <c r="O135" s="155"/>
      <c r="P135" s="206"/>
      <c r="Q135" s="1064"/>
      <c r="R135" s="1065"/>
      <c r="S135" s="155"/>
    </row>
    <row r="136" spans="2:19" ht="15" thickBot="1"/>
    <row r="137" spans="2:19" hidden="1"/>
    <row r="138" spans="2:19" hidden="1"/>
    <row r="139" spans="2:19" hidden="1"/>
    <row r="140" spans="2:19" hidden="1"/>
    <row r="141" spans="2:19" hidden="1">
      <c r="D141" s="119" t="s">
        <v>389</v>
      </c>
    </row>
    <row r="142" spans="2:19" hidden="1">
      <c r="D142" s="119" t="s">
        <v>390</v>
      </c>
      <c r="E142" s="119" t="s">
        <v>391</v>
      </c>
      <c r="F142" s="119" t="s">
        <v>392</v>
      </c>
      <c r="H142" s="119" t="s">
        <v>393</v>
      </c>
      <c r="I142" s="119" t="s">
        <v>394</v>
      </c>
    </row>
    <row r="143" spans="2:19" hidden="1">
      <c r="D143" s="119" t="s">
        <v>395</v>
      </c>
      <c r="E143" s="119" t="s">
        <v>396</v>
      </c>
      <c r="F143" s="119" t="s">
        <v>397</v>
      </c>
      <c r="H143" s="119" t="s">
        <v>398</v>
      </c>
      <c r="I143" s="119" t="s">
        <v>399</v>
      </c>
    </row>
    <row r="144" spans="2:19" hidden="1">
      <c r="D144" s="119" t="s">
        <v>400</v>
      </c>
      <c r="E144" s="119" t="s">
        <v>401</v>
      </c>
      <c r="F144" s="119" t="s">
        <v>402</v>
      </c>
      <c r="H144" s="119" t="s">
        <v>403</v>
      </c>
      <c r="I144" s="119" t="s">
        <v>404</v>
      </c>
    </row>
    <row r="145" spans="2:12" hidden="1">
      <c r="D145" s="119" t="s">
        <v>405</v>
      </c>
      <c r="F145" s="119" t="s">
        <v>406</v>
      </c>
      <c r="G145" s="119" t="s">
        <v>407</v>
      </c>
      <c r="H145" s="119" t="s">
        <v>408</v>
      </c>
      <c r="I145" s="119" t="s">
        <v>409</v>
      </c>
      <c r="K145" s="119" t="s">
        <v>410</v>
      </c>
    </row>
    <row r="146" spans="2:12" hidden="1">
      <c r="D146" s="119" t="s">
        <v>411</v>
      </c>
      <c r="F146" s="119" t="s">
        <v>412</v>
      </c>
      <c r="G146" s="119" t="s">
        <v>413</v>
      </c>
      <c r="H146" s="119" t="s">
        <v>414</v>
      </c>
      <c r="I146" s="119" t="s">
        <v>415</v>
      </c>
      <c r="K146" s="119" t="s">
        <v>416</v>
      </c>
      <c r="L146" s="119" t="s">
        <v>417</v>
      </c>
    </row>
    <row r="147" spans="2:12" hidden="1">
      <c r="D147" s="119" t="s">
        <v>418</v>
      </c>
      <c r="E147" s="208" t="s">
        <v>419</v>
      </c>
      <c r="G147" s="119" t="s">
        <v>420</v>
      </c>
      <c r="H147" s="119" t="s">
        <v>421</v>
      </c>
      <c r="K147" s="119" t="s">
        <v>422</v>
      </c>
      <c r="L147" s="119" t="s">
        <v>423</v>
      </c>
    </row>
    <row r="148" spans="2:12" hidden="1">
      <c r="D148" s="119" t="s">
        <v>424</v>
      </c>
      <c r="E148" s="209" t="s">
        <v>425</v>
      </c>
      <c r="K148" s="119" t="s">
        <v>426</v>
      </c>
      <c r="L148" s="119" t="s">
        <v>427</v>
      </c>
    </row>
    <row r="149" spans="2:12" hidden="1">
      <c r="E149" s="210" t="s">
        <v>428</v>
      </c>
      <c r="H149" s="119" t="s">
        <v>429</v>
      </c>
      <c r="K149" s="119" t="s">
        <v>430</v>
      </c>
      <c r="L149" s="119" t="s">
        <v>431</v>
      </c>
    </row>
    <row r="150" spans="2:12" hidden="1">
      <c r="H150" s="119" t="s">
        <v>432</v>
      </c>
      <c r="K150" s="119" t="s">
        <v>433</v>
      </c>
      <c r="L150" s="119" t="s">
        <v>434</v>
      </c>
    </row>
    <row r="151" spans="2:12" hidden="1">
      <c r="H151" s="119" t="s">
        <v>435</v>
      </c>
      <c r="K151" s="119" t="s">
        <v>436</v>
      </c>
      <c r="L151" s="119" t="s">
        <v>437</v>
      </c>
    </row>
    <row r="152" spans="2:12" hidden="1">
      <c r="B152" s="119" t="s">
        <v>438</v>
      </c>
      <c r="C152" s="119" t="s">
        <v>439</v>
      </c>
      <c r="D152" s="119" t="s">
        <v>438</v>
      </c>
      <c r="G152" s="119" t="s">
        <v>440</v>
      </c>
      <c r="H152" s="119" t="s">
        <v>441</v>
      </c>
      <c r="J152" s="119" t="s">
        <v>262</v>
      </c>
      <c r="K152" s="119" t="s">
        <v>442</v>
      </c>
      <c r="L152" s="119" t="s">
        <v>443</v>
      </c>
    </row>
    <row r="153" spans="2:12" hidden="1">
      <c r="B153" s="119">
        <v>1</v>
      </c>
      <c r="C153" s="119" t="s">
        <v>444</v>
      </c>
      <c r="D153" s="119" t="s">
        <v>445</v>
      </c>
      <c r="E153" s="119" t="s">
        <v>334</v>
      </c>
      <c r="F153" s="119" t="s">
        <v>11</v>
      </c>
      <c r="G153" s="119" t="s">
        <v>446</v>
      </c>
      <c r="H153" s="119" t="s">
        <v>447</v>
      </c>
      <c r="J153" s="119" t="s">
        <v>422</v>
      </c>
      <c r="K153" s="119" t="s">
        <v>448</v>
      </c>
    </row>
    <row r="154" spans="2:12" hidden="1">
      <c r="B154" s="119">
        <v>2</v>
      </c>
      <c r="C154" s="119" t="s">
        <v>449</v>
      </c>
      <c r="D154" s="119" t="s">
        <v>450</v>
      </c>
      <c r="E154" s="119" t="s">
        <v>317</v>
      </c>
      <c r="F154" s="119" t="s">
        <v>18</v>
      </c>
      <c r="G154" s="119" t="s">
        <v>451</v>
      </c>
      <c r="J154" s="119" t="s">
        <v>452</v>
      </c>
      <c r="K154" s="119" t="s">
        <v>453</v>
      </c>
    </row>
    <row r="155" spans="2:12" hidden="1">
      <c r="B155" s="119">
        <v>3</v>
      </c>
      <c r="C155" s="119" t="s">
        <v>454</v>
      </c>
      <c r="D155" s="119" t="s">
        <v>455</v>
      </c>
      <c r="E155" s="119" t="s">
        <v>295</v>
      </c>
      <c r="G155" s="119" t="s">
        <v>456</v>
      </c>
      <c r="J155" s="119" t="s">
        <v>457</v>
      </c>
      <c r="K155" s="119" t="s">
        <v>458</v>
      </c>
    </row>
    <row r="156" spans="2:12" hidden="1">
      <c r="B156" s="119">
        <v>4</v>
      </c>
      <c r="C156" s="119" t="s">
        <v>447</v>
      </c>
      <c r="H156" s="119" t="s">
        <v>459</v>
      </c>
      <c r="I156" s="119" t="s">
        <v>460</v>
      </c>
      <c r="J156" s="119" t="s">
        <v>461</v>
      </c>
      <c r="K156" s="119" t="s">
        <v>462</v>
      </c>
    </row>
    <row r="157" spans="2:12" hidden="1">
      <c r="D157" s="119" t="s">
        <v>456</v>
      </c>
      <c r="H157" s="119" t="s">
        <v>463</v>
      </c>
      <c r="I157" s="119" t="s">
        <v>464</v>
      </c>
      <c r="J157" s="119" t="s">
        <v>465</v>
      </c>
      <c r="K157" s="119" t="s">
        <v>466</v>
      </c>
    </row>
    <row r="158" spans="2:12" hidden="1">
      <c r="D158" s="119" t="s">
        <v>467</v>
      </c>
      <c r="H158" s="119" t="s">
        <v>468</v>
      </c>
      <c r="I158" s="119" t="s">
        <v>469</v>
      </c>
      <c r="J158" s="119" t="s">
        <v>470</v>
      </c>
      <c r="K158" s="119" t="s">
        <v>471</v>
      </c>
    </row>
    <row r="159" spans="2:12" hidden="1">
      <c r="D159" s="119" t="s">
        <v>472</v>
      </c>
      <c r="H159" s="119" t="s">
        <v>473</v>
      </c>
      <c r="J159" s="119" t="s">
        <v>474</v>
      </c>
      <c r="K159" s="119" t="s">
        <v>475</v>
      </c>
    </row>
    <row r="160" spans="2:12" hidden="1">
      <c r="H160" s="119" t="s">
        <v>476</v>
      </c>
      <c r="J160" s="119" t="s">
        <v>477</v>
      </c>
    </row>
    <row r="161" spans="2:11" ht="58" hidden="1">
      <c r="D161" s="211" t="s">
        <v>478</v>
      </c>
      <c r="E161" s="119" t="s">
        <v>479</v>
      </c>
      <c r="F161" s="119" t="s">
        <v>480</v>
      </c>
      <c r="G161" s="119" t="s">
        <v>481</v>
      </c>
      <c r="H161" s="119" t="s">
        <v>482</v>
      </c>
      <c r="I161" s="119" t="s">
        <v>483</v>
      </c>
      <c r="J161" s="119" t="s">
        <v>484</v>
      </c>
      <c r="K161" s="119" t="s">
        <v>485</v>
      </c>
    </row>
    <row r="162" spans="2:11" ht="72.5" hidden="1">
      <c r="B162" s="119" t="s">
        <v>587</v>
      </c>
      <c r="C162" s="119" t="s">
        <v>586</v>
      </c>
      <c r="D162" s="211" t="s">
        <v>486</v>
      </c>
      <c r="E162" s="119" t="s">
        <v>487</v>
      </c>
      <c r="F162" s="119" t="s">
        <v>488</v>
      </c>
      <c r="G162" s="119" t="s">
        <v>489</v>
      </c>
      <c r="H162" s="119" t="s">
        <v>490</v>
      </c>
      <c r="I162" s="119" t="s">
        <v>491</v>
      </c>
      <c r="J162" s="119" t="s">
        <v>492</v>
      </c>
      <c r="K162" s="119" t="s">
        <v>493</v>
      </c>
    </row>
    <row r="163" spans="2:11" ht="43.5" hidden="1">
      <c r="B163" s="119" t="s">
        <v>588</v>
      </c>
      <c r="C163" s="119" t="s">
        <v>585</v>
      </c>
      <c r="D163" s="211" t="s">
        <v>494</v>
      </c>
      <c r="E163" s="119" t="s">
        <v>495</v>
      </c>
      <c r="F163" s="119" t="s">
        <v>496</v>
      </c>
      <c r="G163" s="119" t="s">
        <v>497</v>
      </c>
      <c r="H163" s="119" t="s">
        <v>498</v>
      </c>
      <c r="I163" s="119" t="s">
        <v>499</v>
      </c>
      <c r="J163" s="119" t="s">
        <v>500</v>
      </c>
      <c r="K163" s="119" t="s">
        <v>501</v>
      </c>
    </row>
    <row r="164" spans="2:11" hidden="1">
      <c r="B164" s="119" t="s">
        <v>589</v>
      </c>
      <c r="C164" s="119" t="s">
        <v>584</v>
      </c>
      <c r="F164" s="119" t="s">
        <v>502</v>
      </c>
      <c r="G164" s="119" t="s">
        <v>503</v>
      </c>
      <c r="H164" s="119" t="s">
        <v>504</v>
      </c>
      <c r="I164" s="119" t="s">
        <v>505</v>
      </c>
      <c r="J164" s="119" t="s">
        <v>506</v>
      </c>
      <c r="K164" s="119" t="s">
        <v>507</v>
      </c>
    </row>
    <row r="165" spans="2:11" hidden="1">
      <c r="B165" s="119" t="s">
        <v>590</v>
      </c>
      <c r="G165" s="119" t="s">
        <v>508</v>
      </c>
      <c r="H165" s="119" t="s">
        <v>509</v>
      </c>
      <c r="I165" s="119" t="s">
        <v>510</v>
      </c>
      <c r="J165" s="119" t="s">
        <v>511</v>
      </c>
      <c r="K165" s="119" t="s">
        <v>512</v>
      </c>
    </row>
    <row r="166" spans="2:11" hidden="1">
      <c r="C166" s="119" t="s">
        <v>513</v>
      </c>
      <c r="J166" s="119" t="s">
        <v>514</v>
      </c>
    </row>
    <row r="167" spans="2:11" hidden="1">
      <c r="C167" s="119" t="s">
        <v>515</v>
      </c>
      <c r="I167" s="119" t="s">
        <v>516</v>
      </c>
      <c r="J167" s="119" t="s">
        <v>517</v>
      </c>
    </row>
    <row r="168" spans="2:11" hidden="1">
      <c r="B168" s="220" t="s">
        <v>591</v>
      </c>
      <c r="C168" s="119" t="s">
        <v>518</v>
      </c>
      <c r="I168" s="119" t="s">
        <v>519</v>
      </c>
      <c r="J168" s="119" t="s">
        <v>520</v>
      </c>
    </row>
    <row r="169" spans="2:11" hidden="1">
      <c r="B169" s="220" t="s">
        <v>29</v>
      </c>
      <c r="C169" s="119" t="s">
        <v>521</v>
      </c>
      <c r="D169" s="119" t="s">
        <v>522</v>
      </c>
      <c r="E169" s="119" t="s">
        <v>523</v>
      </c>
      <c r="I169" s="119" t="s">
        <v>524</v>
      </c>
      <c r="J169" s="119" t="s">
        <v>262</v>
      </c>
    </row>
    <row r="170" spans="2:11" hidden="1">
      <c r="B170" s="220" t="s">
        <v>16</v>
      </c>
      <c r="D170" s="119" t="s">
        <v>525</v>
      </c>
      <c r="E170" s="119" t="s">
        <v>526</v>
      </c>
      <c r="H170" s="119" t="s">
        <v>398</v>
      </c>
      <c r="I170" s="119" t="s">
        <v>527</v>
      </c>
    </row>
    <row r="171" spans="2:11" hidden="1">
      <c r="B171" s="220" t="s">
        <v>34</v>
      </c>
      <c r="D171" s="119" t="s">
        <v>528</v>
      </c>
      <c r="E171" s="119" t="s">
        <v>529</v>
      </c>
      <c r="H171" s="119" t="s">
        <v>408</v>
      </c>
      <c r="I171" s="119" t="s">
        <v>530</v>
      </c>
      <c r="J171" s="119" t="s">
        <v>531</v>
      </c>
    </row>
    <row r="172" spans="2:11" hidden="1">
      <c r="B172" s="220" t="s">
        <v>592</v>
      </c>
      <c r="C172" s="119" t="s">
        <v>532</v>
      </c>
      <c r="D172" s="119" t="s">
        <v>533</v>
      </c>
      <c r="H172" s="119" t="s">
        <v>414</v>
      </c>
      <c r="I172" s="119" t="s">
        <v>534</v>
      </c>
      <c r="J172" s="119" t="s">
        <v>535</v>
      </c>
    </row>
    <row r="173" spans="2:11" hidden="1">
      <c r="B173" s="220" t="s">
        <v>593</v>
      </c>
      <c r="C173" s="119" t="s">
        <v>536</v>
      </c>
      <c r="H173" s="119" t="s">
        <v>421</v>
      </c>
      <c r="I173" s="119" t="s">
        <v>537</v>
      </c>
    </row>
    <row r="174" spans="2:11" hidden="1">
      <c r="B174" s="220" t="s">
        <v>594</v>
      </c>
      <c r="C174" s="119" t="s">
        <v>538</v>
      </c>
      <c r="E174" s="119" t="s">
        <v>539</v>
      </c>
      <c r="H174" s="119" t="s">
        <v>540</v>
      </c>
      <c r="I174" s="119" t="s">
        <v>541</v>
      </c>
    </row>
    <row r="175" spans="2:11" hidden="1">
      <c r="B175" s="220" t="s">
        <v>595</v>
      </c>
      <c r="C175" s="119" t="s">
        <v>542</v>
      </c>
      <c r="E175" s="119" t="s">
        <v>543</v>
      </c>
      <c r="H175" s="119" t="s">
        <v>544</v>
      </c>
      <c r="I175" s="119" t="s">
        <v>545</v>
      </c>
    </row>
    <row r="176" spans="2:11" hidden="1">
      <c r="B176" s="220" t="s">
        <v>596</v>
      </c>
      <c r="C176" s="119" t="s">
        <v>546</v>
      </c>
      <c r="E176" s="119" t="s">
        <v>547</v>
      </c>
      <c r="H176" s="119" t="s">
        <v>548</v>
      </c>
      <c r="I176" s="119" t="s">
        <v>549</v>
      </c>
    </row>
    <row r="177" spans="2:9" hidden="1">
      <c r="B177" s="220" t="s">
        <v>597</v>
      </c>
      <c r="C177" s="119" t="s">
        <v>550</v>
      </c>
      <c r="E177" s="119" t="s">
        <v>551</v>
      </c>
      <c r="H177" s="119" t="s">
        <v>552</v>
      </c>
      <c r="I177" s="119" t="s">
        <v>553</v>
      </c>
    </row>
    <row r="178" spans="2:9" hidden="1">
      <c r="B178" s="220" t="s">
        <v>598</v>
      </c>
      <c r="C178" s="119" t="s">
        <v>554</v>
      </c>
      <c r="E178" s="119" t="s">
        <v>555</v>
      </c>
      <c r="H178" s="119" t="s">
        <v>556</v>
      </c>
      <c r="I178" s="119" t="s">
        <v>557</v>
      </c>
    </row>
    <row r="179" spans="2:9" hidden="1">
      <c r="B179" s="220" t="s">
        <v>599</v>
      </c>
      <c r="C179" s="119" t="s">
        <v>262</v>
      </c>
      <c r="E179" s="119" t="s">
        <v>558</v>
      </c>
      <c r="H179" s="119" t="s">
        <v>559</v>
      </c>
      <c r="I179" s="119" t="s">
        <v>560</v>
      </c>
    </row>
    <row r="180" spans="2:9" hidden="1">
      <c r="B180" s="220" t="s">
        <v>600</v>
      </c>
      <c r="E180" s="119" t="s">
        <v>561</v>
      </c>
      <c r="H180" s="119" t="s">
        <v>562</v>
      </c>
      <c r="I180" s="119" t="s">
        <v>563</v>
      </c>
    </row>
    <row r="181" spans="2:9" hidden="1">
      <c r="B181" s="220" t="s">
        <v>601</v>
      </c>
      <c r="E181" s="119" t="s">
        <v>564</v>
      </c>
      <c r="H181" s="119" t="s">
        <v>565</v>
      </c>
      <c r="I181" s="119" t="s">
        <v>566</v>
      </c>
    </row>
    <row r="182" spans="2:9" hidden="1">
      <c r="B182" s="220" t="s">
        <v>602</v>
      </c>
      <c r="E182" s="119" t="s">
        <v>567</v>
      </c>
      <c r="H182" s="119" t="s">
        <v>568</v>
      </c>
      <c r="I182" s="119" t="s">
        <v>569</v>
      </c>
    </row>
    <row r="183" spans="2:9" hidden="1">
      <c r="B183" s="220" t="s">
        <v>603</v>
      </c>
      <c r="H183" s="119" t="s">
        <v>570</v>
      </c>
      <c r="I183" s="119" t="s">
        <v>571</v>
      </c>
    </row>
    <row r="184" spans="2:9" hidden="1">
      <c r="B184" s="220" t="s">
        <v>604</v>
      </c>
      <c r="H184" s="119" t="s">
        <v>572</v>
      </c>
    </row>
    <row r="185" spans="2:9" hidden="1">
      <c r="B185" s="220" t="s">
        <v>605</v>
      </c>
      <c r="H185" s="119" t="s">
        <v>573</v>
      </c>
    </row>
    <row r="186" spans="2:9" hidden="1">
      <c r="B186" s="220" t="s">
        <v>606</v>
      </c>
      <c r="H186" s="119" t="s">
        <v>574</v>
      </c>
    </row>
    <row r="187" spans="2:9" hidden="1">
      <c r="B187" s="220" t="s">
        <v>607</v>
      </c>
      <c r="H187" s="119" t="s">
        <v>575</v>
      </c>
    </row>
    <row r="188" spans="2:9" hidden="1">
      <c r="B188" s="220" t="s">
        <v>608</v>
      </c>
      <c r="D188" t="s">
        <v>576</v>
      </c>
      <c r="H188" s="119" t="s">
        <v>577</v>
      </c>
    </row>
    <row r="189" spans="2:9" hidden="1">
      <c r="B189" s="220" t="s">
        <v>609</v>
      </c>
      <c r="D189" t="s">
        <v>578</v>
      </c>
      <c r="H189" s="119" t="s">
        <v>579</v>
      </c>
    </row>
    <row r="190" spans="2:9" hidden="1">
      <c r="B190" s="220" t="s">
        <v>610</v>
      </c>
      <c r="D190" t="s">
        <v>580</v>
      </c>
      <c r="H190" s="119" t="s">
        <v>581</v>
      </c>
    </row>
    <row r="191" spans="2:9" hidden="1">
      <c r="B191" s="220" t="s">
        <v>611</v>
      </c>
      <c r="D191" t="s">
        <v>578</v>
      </c>
      <c r="H191" s="119" t="s">
        <v>582</v>
      </c>
    </row>
    <row r="192" spans="2:9" hidden="1">
      <c r="B192" s="220" t="s">
        <v>612</v>
      </c>
      <c r="D192" t="s">
        <v>583</v>
      </c>
    </row>
    <row r="193" spans="2:4" hidden="1">
      <c r="B193" s="220" t="s">
        <v>613</v>
      </c>
      <c r="D193" t="s">
        <v>578</v>
      </c>
    </row>
    <row r="194" spans="2:4" hidden="1">
      <c r="B194" s="220" t="s">
        <v>614</v>
      </c>
    </row>
    <row r="195" spans="2:4" hidden="1">
      <c r="B195" s="220" t="s">
        <v>615</v>
      </c>
    </row>
    <row r="196" spans="2:4" hidden="1">
      <c r="B196" s="220" t="s">
        <v>616</v>
      </c>
    </row>
    <row r="197" spans="2:4" hidden="1">
      <c r="B197" s="220" t="s">
        <v>617</v>
      </c>
    </row>
    <row r="198" spans="2:4" hidden="1">
      <c r="B198" s="220" t="s">
        <v>618</v>
      </c>
    </row>
    <row r="199" spans="2:4" hidden="1">
      <c r="B199" s="220" t="s">
        <v>619</v>
      </c>
    </row>
    <row r="200" spans="2:4" hidden="1">
      <c r="B200" s="220" t="s">
        <v>620</v>
      </c>
    </row>
    <row r="201" spans="2:4" hidden="1">
      <c r="B201" s="220" t="s">
        <v>621</v>
      </c>
    </row>
    <row r="202" spans="2:4" hidden="1">
      <c r="B202" s="220" t="s">
        <v>622</v>
      </c>
    </row>
    <row r="203" spans="2:4" hidden="1">
      <c r="B203" s="220" t="s">
        <v>50</v>
      </c>
    </row>
    <row r="204" spans="2:4" hidden="1">
      <c r="B204" s="220" t="s">
        <v>55</v>
      </c>
    </row>
    <row r="205" spans="2:4" hidden="1">
      <c r="B205" s="220" t="s">
        <v>56</v>
      </c>
    </row>
    <row r="206" spans="2:4" hidden="1">
      <c r="B206" s="220" t="s">
        <v>58</v>
      </c>
    </row>
    <row r="207" spans="2:4" hidden="1">
      <c r="B207" s="220" t="s">
        <v>23</v>
      </c>
    </row>
    <row r="208" spans="2:4" hidden="1">
      <c r="B208" s="220" t="s">
        <v>60</v>
      </c>
    </row>
    <row r="209" spans="2:2" hidden="1">
      <c r="B209" s="220" t="s">
        <v>62</v>
      </c>
    </row>
    <row r="210" spans="2:2" hidden="1">
      <c r="B210" s="220" t="s">
        <v>65</v>
      </c>
    </row>
    <row r="211" spans="2:2" hidden="1">
      <c r="B211" s="220" t="s">
        <v>66</v>
      </c>
    </row>
    <row r="212" spans="2:2" hidden="1">
      <c r="B212" s="220" t="s">
        <v>67</v>
      </c>
    </row>
    <row r="213" spans="2:2" hidden="1">
      <c r="B213" s="220" t="s">
        <v>68</v>
      </c>
    </row>
    <row r="214" spans="2:2" hidden="1">
      <c r="B214" s="220" t="s">
        <v>623</v>
      </c>
    </row>
    <row r="215" spans="2:2" hidden="1">
      <c r="B215" s="220" t="s">
        <v>624</v>
      </c>
    </row>
    <row r="216" spans="2:2" hidden="1">
      <c r="B216" s="220" t="s">
        <v>72</v>
      </c>
    </row>
    <row r="217" spans="2:2" hidden="1">
      <c r="B217" s="220" t="s">
        <v>74</v>
      </c>
    </row>
    <row r="218" spans="2:2" hidden="1">
      <c r="B218" s="220" t="s">
        <v>78</v>
      </c>
    </row>
    <row r="219" spans="2:2" hidden="1">
      <c r="B219" s="220" t="s">
        <v>625</v>
      </c>
    </row>
    <row r="220" spans="2:2" hidden="1">
      <c r="B220" s="220" t="s">
        <v>626</v>
      </c>
    </row>
    <row r="221" spans="2:2" hidden="1">
      <c r="B221" s="220" t="s">
        <v>627</v>
      </c>
    </row>
    <row r="222" spans="2:2" hidden="1">
      <c r="B222" s="220" t="s">
        <v>76</v>
      </c>
    </row>
    <row r="223" spans="2:2" hidden="1">
      <c r="B223" s="220" t="s">
        <v>77</v>
      </c>
    </row>
    <row r="224" spans="2:2" hidden="1">
      <c r="B224" s="220" t="s">
        <v>80</v>
      </c>
    </row>
    <row r="225" spans="2:2" hidden="1">
      <c r="B225" s="220" t="s">
        <v>82</v>
      </c>
    </row>
    <row r="226" spans="2:2" hidden="1">
      <c r="B226" s="220" t="s">
        <v>628</v>
      </c>
    </row>
    <row r="227" spans="2:2" hidden="1">
      <c r="B227" s="220" t="s">
        <v>81</v>
      </c>
    </row>
    <row r="228" spans="2:2" hidden="1">
      <c r="B228" s="220" t="s">
        <v>83</v>
      </c>
    </row>
    <row r="229" spans="2:2" hidden="1">
      <c r="B229" s="220" t="s">
        <v>86</v>
      </c>
    </row>
    <row r="230" spans="2:2" hidden="1">
      <c r="B230" s="220" t="s">
        <v>85</v>
      </c>
    </row>
    <row r="231" spans="2:2" hidden="1">
      <c r="B231" s="220" t="s">
        <v>629</v>
      </c>
    </row>
    <row r="232" spans="2:2" hidden="1">
      <c r="B232" s="220" t="s">
        <v>92</v>
      </c>
    </row>
    <row r="233" spans="2:2" hidden="1">
      <c r="B233" s="220" t="s">
        <v>94</v>
      </c>
    </row>
    <row r="234" spans="2:2" hidden="1">
      <c r="B234" s="220" t="s">
        <v>95</v>
      </c>
    </row>
    <row r="235" spans="2:2" hidden="1">
      <c r="B235" s="220" t="s">
        <v>96</v>
      </c>
    </row>
    <row r="236" spans="2:2" hidden="1">
      <c r="B236" s="220" t="s">
        <v>630</v>
      </c>
    </row>
    <row r="237" spans="2:2" hidden="1">
      <c r="B237" s="220" t="s">
        <v>631</v>
      </c>
    </row>
    <row r="238" spans="2:2" hidden="1">
      <c r="B238" s="220" t="s">
        <v>97</v>
      </c>
    </row>
    <row r="239" spans="2:2" hidden="1">
      <c r="B239" s="220" t="s">
        <v>151</v>
      </c>
    </row>
    <row r="240" spans="2:2" hidden="1">
      <c r="B240" s="220" t="s">
        <v>632</v>
      </c>
    </row>
    <row r="241" spans="2:2" ht="29" hidden="1">
      <c r="B241" s="220" t="s">
        <v>633</v>
      </c>
    </row>
    <row r="242" spans="2:2" hidden="1">
      <c r="B242" s="220" t="s">
        <v>102</v>
      </c>
    </row>
    <row r="243" spans="2:2" hidden="1">
      <c r="B243" s="220" t="s">
        <v>104</v>
      </c>
    </row>
    <row r="244" spans="2:2" hidden="1">
      <c r="B244" s="220" t="s">
        <v>634</v>
      </c>
    </row>
    <row r="245" spans="2:2" hidden="1">
      <c r="B245" s="220" t="s">
        <v>152</v>
      </c>
    </row>
    <row r="246" spans="2:2" hidden="1">
      <c r="B246" s="220" t="s">
        <v>169</v>
      </c>
    </row>
    <row r="247" spans="2:2" hidden="1">
      <c r="B247" s="220" t="s">
        <v>103</v>
      </c>
    </row>
    <row r="248" spans="2:2" hidden="1">
      <c r="B248" s="220" t="s">
        <v>107</v>
      </c>
    </row>
    <row r="249" spans="2:2" hidden="1">
      <c r="B249" s="220" t="s">
        <v>101</v>
      </c>
    </row>
    <row r="250" spans="2:2" hidden="1">
      <c r="B250" s="220" t="s">
        <v>123</v>
      </c>
    </row>
    <row r="251" spans="2:2" hidden="1">
      <c r="B251" s="220" t="s">
        <v>635</v>
      </c>
    </row>
    <row r="252" spans="2:2" hidden="1">
      <c r="B252" s="220" t="s">
        <v>109</v>
      </c>
    </row>
    <row r="253" spans="2:2" hidden="1">
      <c r="B253" s="220" t="s">
        <v>112</v>
      </c>
    </row>
    <row r="254" spans="2:2" hidden="1">
      <c r="B254" s="220" t="s">
        <v>118</v>
      </c>
    </row>
    <row r="255" spans="2:2" hidden="1">
      <c r="B255" s="220" t="s">
        <v>115</v>
      </c>
    </row>
    <row r="256" spans="2:2" ht="29" hidden="1">
      <c r="B256" s="220" t="s">
        <v>636</v>
      </c>
    </row>
    <row r="257" spans="2:2" hidden="1">
      <c r="B257" s="220" t="s">
        <v>113</v>
      </c>
    </row>
    <row r="258" spans="2:2" hidden="1">
      <c r="B258" s="220" t="s">
        <v>114</v>
      </c>
    </row>
    <row r="259" spans="2:2" hidden="1">
      <c r="B259" s="220" t="s">
        <v>125</v>
      </c>
    </row>
    <row r="260" spans="2:2" hidden="1">
      <c r="B260" s="220" t="s">
        <v>122</v>
      </c>
    </row>
    <row r="261" spans="2:2" hidden="1">
      <c r="B261" s="220" t="s">
        <v>121</v>
      </c>
    </row>
    <row r="262" spans="2:2" hidden="1">
      <c r="B262" s="220" t="s">
        <v>124</v>
      </c>
    </row>
    <row r="263" spans="2:2" hidden="1">
      <c r="B263" s="220" t="s">
        <v>116</v>
      </c>
    </row>
    <row r="264" spans="2:2" hidden="1">
      <c r="B264" s="220" t="s">
        <v>117</v>
      </c>
    </row>
    <row r="265" spans="2:2" hidden="1">
      <c r="B265" s="220" t="s">
        <v>110</v>
      </c>
    </row>
    <row r="266" spans="2:2" hidden="1">
      <c r="B266" s="220" t="s">
        <v>111</v>
      </c>
    </row>
    <row r="267" spans="2:2" hidden="1">
      <c r="B267" s="220" t="s">
        <v>126</v>
      </c>
    </row>
    <row r="268" spans="2:2" hidden="1">
      <c r="B268" s="220" t="s">
        <v>132</v>
      </c>
    </row>
    <row r="269" spans="2:2" hidden="1">
      <c r="B269" s="220" t="s">
        <v>133</v>
      </c>
    </row>
    <row r="270" spans="2:2" hidden="1">
      <c r="B270" s="220" t="s">
        <v>131</v>
      </c>
    </row>
    <row r="271" spans="2:2" hidden="1">
      <c r="B271" s="220" t="s">
        <v>637</v>
      </c>
    </row>
    <row r="272" spans="2:2" hidden="1">
      <c r="B272" s="220" t="s">
        <v>128</v>
      </c>
    </row>
    <row r="273" spans="2:2" hidden="1">
      <c r="B273" s="220" t="s">
        <v>127</v>
      </c>
    </row>
    <row r="274" spans="2:2" hidden="1">
      <c r="B274" s="220" t="s">
        <v>135</v>
      </c>
    </row>
    <row r="275" spans="2:2" hidden="1">
      <c r="B275" s="220" t="s">
        <v>136</v>
      </c>
    </row>
    <row r="276" spans="2:2" hidden="1">
      <c r="B276" s="220" t="s">
        <v>138</v>
      </c>
    </row>
    <row r="277" spans="2:2" hidden="1">
      <c r="B277" s="220" t="s">
        <v>141</v>
      </c>
    </row>
    <row r="278" spans="2:2" hidden="1">
      <c r="B278" s="220" t="s">
        <v>142</v>
      </c>
    </row>
    <row r="279" spans="2:2" hidden="1">
      <c r="B279" s="220" t="s">
        <v>137</v>
      </c>
    </row>
    <row r="280" spans="2:2" hidden="1">
      <c r="B280" s="220" t="s">
        <v>139</v>
      </c>
    </row>
    <row r="281" spans="2:2" hidden="1">
      <c r="B281" s="220" t="s">
        <v>143</v>
      </c>
    </row>
    <row r="282" spans="2:2" hidden="1">
      <c r="B282" s="220" t="s">
        <v>638</v>
      </c>
    </row>
    <row r="283" spans="2:2" hidden="1">
      <c r="B283" s="220" t="s">
        <v>140</v>
      </c>
    </row>
    <row r="284" spans="2:2" hidden="1">
      <c r="B284" s="220" t="s">
        <v>148</v>
      </c>
    </row>
    <row r="285" spans="2:2" hidden="1">
      <c r="B285" s="220" t="s">
        <v>149</v>
      </c>
    </row>
    <row r="286" spans="2:2" hidden="1">
      <c r="B286" s="220" t="s">
        <v>150</v>
      </c>
    </row>
    <row r="287" spans="2:2" hidden="1">
      <c r="B287" s="220" t="s">
        <v>157</v>
      </c>
    </row>
    <row r="288" spans="2:2" hidden="1">
      <c r="B288" s="220" t="s">
        <v>170</v>
      </c>
    </row>
    <row r="289" spans="2:2" hidden="1">
      <c r="B289" s="220" t="s">
        <v>158</v>
      </c>
    </row>
    <row r="290" spans="2:2" hidden="1">
      <c r="B290" s="220" t="s">
        <v>165</v>
      </c>
    </row>
    <row r="291" spans="2:2" hidden="1">
      <c r="B291" s="220" t="s">
        <v>161</v>
      </c>
    </row>
    <row r="292" spans="2:2" hidden="1">
      <c r="B292" s="220" t="s">
        <v>63</v>
      </c>
    </row>
    <row r="293" spans="2:2" hidden="1">
      <c r="B293" s="220" t="s">
        <v>155</v>
      </c>
    </row>
    <row r="294" spans="2:2" hidden="1">
      <c r="B294" s="220" t="s">
        <v>159</v>
      </c>
    </row>
    <row r="295" spans="2:2" hidden="1">
      <c r="B295" s="220" t="s">
        <v>156</v>
      </c>
    </row>
    <row r="296" spans="2:2" hidden="1">
      <c r="B296" s="220" t="s">
        <v>171</v>
      </c>
    </row>
    <row r="297" spans="2:2" hidden="1">
      <c r="B297" s="220" t="s">
        <v>639</v>
      </c>
    </row>
    <row r="298" spans="2:2" hidden="1">
      <c r="B298" s="220" t="s">
        <v>164</v>
      </c>
    </row>
    <row r="299" spans="2:2" hidden="1">
      <c r="B299" s="220" t="s">
        <v>172</v>
      </c>
    </row>
    <row r="300" spans="2:2" hidden="1">
      <c r="B300" s="220" t="s">
        <v>160</v>
      </c>
    </row>
    <row r="301" spans="2:2" hidden="1">
      <c r="B301" s="220" t="s">
        <v>175</v>
      </c>
    </row>
    <row r="302" spans="2:2" hidden="1">
      <c r="B302" s="220" t="s">
        <v>640</v>
      </c>
    </row>
    <row r="303" spans="2:2" hidden="1">
      <c r="B303" s="220" t="s">
        <v>180</v>
      </c>
    </row>
    <row r="304" spans="2:2" hidden="1">
      <c r="B304" s="220" t="s">
        <v>177</v>
      </c>
    </row>
    <row r="305" spans="2:2" hidden="1">
      <c r="B305" s="220" t="s">
        <v>176</v>
      </c>
    </row>
    <row r="306" spans="2:2" hidden="1">
      <c r="B306" s="220" t="s">
        <v>185</v>
      </c>
    </row>
    <row r="307" spans="2:2" hidden="1">
      <c r="B307" s="220" t="s">
        <v>181</v>
      </c>
    </row>
    <row r="308" spans="2:2" hidden="1">
      <c r="B308" s="220" t="s">
        <v>182</v>
      </c>
    </row>
    <row r="309" spans="2:2" hidden="1">
      <c r="B309" s="220" t="s">
        <v>183</v>
      </c>
    </row>
    <row r="310" spans="2:2" hidden="1">
      <c r="B310" s="220" t="s">
        <v>184</v>
      </c>
    </row>
    <row r="311" spans="2:2" hidden="1">
      <c r="B311" s="220" t="s">
        <v>186</v>
      </c>
    </row>
    <row r="312" spans="2:2" hidden="1">
      <c r="B312" s="220" t="s">
        <v>641</v>
      </c>
    </row>
    <row r="313" spans="2:2" hidden="1">
      <c r="B313" s="220" t="s">
        <v>187</v>
      </c>
    </row>
    <row r="314" spans="2:2" hidden="1">
      <c r="B314" s="220" t="s">
        <v>188</v>
      </c>
    </row>
    <row r="315" spans="2:2" hidden="1">
      <c r="B315" s="220" t="s">
        <v>193</v>
      </c>
    </row>
    <row r="316" spans="2:2" hidden="1">
      <c r="B316" s="220" t="s">
        <v>194</v>
      </c>
    </row>
    <row r="317" spans="2:2" ht="29" hidden="1">
      <c r="B317" s="220" t="s">
        <v>153</v>
      </c>
    </row>
    <row r="318" spans="2:2" hidden="1">
      <c r="B318" s="220" t="s">
        <v>642</v>
      </c>
    </row>
    <row r="319" spans="2:2" hidden="1">
      <c r="B319" s="220" t="s">
        <v>643</v>
      </c>
    </row>
    <row r="320" spans="2:2" hidden="1">
      <c r="B320" s="220" t="s">
        <v>195</v>
      </c>
    </row>
    <row r="321" spans="2:20" hidden="1">
      <c r="B321" s="220" t="s">
        <v>154</v>
      </c>
    </row>
    <row r="322" spans="2:20" hidden="1">
      <c r="B322" s="220" t="s">
        <v>644</v>
      </c>
    </row>
    <row r="323" spans="2:20" hidden="1">
      <c r="B323" s="220" t="s">
        <v>167</v>
      </c>
    </row>
    <row r="324" spans="2:20" hidden="1">
      <c r="B324" s="220" t="s">
        <v>199</v>
      </c>
    </row>
    <row r="325" spans="2:20" hidden="1">
      <c r="B325" s="220" t="s">
        <v>200</v>
      </c>
    </row>
    <row r="326" spans="2:20" hidden="1">
      <c r="B326" s="220" t="s">
        <v>179</v>
      </c>
    </row>
    <row r="327" spans="2:20" hidden="1"/>
    <row r="328" spans="2:20" ht="15" hidden="1" thickBot="1"/>
    <row r="329" spans="2:20" ht="15" thickBot="1">
      <c r="B329" s="138"/>
      <c r="C329" s="138"/>
      <c r="D329" s="939" t="s">
        <v>296</v>
      </c>
      <c r="E329" s="940"/>
      <c r="F329" s="940"/>
      <c r="G329" s="941"/>
      <c r="H329" s="939" t="s">
        <v>297</v>
      </c>
      <c r="I329" s="940"/>
      <c r="J329" s="940"/>
      <c r="K329" s="941"/>
      <c r="L329" s="940" t="s">
        <v>298</v>
      </c>
      <c r="M329" s="940"/>
      <c r="N329" s="940"/>
      <c r="O329" s="940"/>
      <c r="P329" s="939" t="s">
        <v>299</v>
      </c>
      <c r="Q329" s="940"/>
      <c r="R329" s="940"/>
      <c r="S329" s="941"/>
    </row>
    <row r="330" spans="2:20">
      <c r="B330" s="942" t="s">
        <v>739</v>
      </c>
      <c r="C330" s="942" t="s">
        <v>740</v>
      </c>
      <c r="D330" s="356" t="s">
        <v>741</v>
      </c>
      <c r="E330" s="356" t="s">
        <v>742</v>
      </c>
      <c r="F330" s="944" t="s">
        <v>334</v>
      </c>
      <c r="G330" s="945"/>
      <c r="H330" s="357" t="s">
        <v>743</v>
      </c>
      <c r="I330" s="356" t="s">
        <v>744</v>
      </c>
      <c r="J330" s="946" t="s">
        <v>334</v>
      </c>
      <c r="K330" s="947"/>
      <c r="L330" s="358" t="s">
        <v>743</v>
      </c>
      <c r="M330" s="359" t="s">
        <v>744</v>
      </c>
      <c r="N330" s="948" t="s">
        <v>334</v>
      </c>
      <c r="O330" s="949"/>
      <c r="P330" s="360" t="s">
        <v>745</v>
      </c>
      <c r="Q330" s="360" t="s">
        <v>746</v>
      </c>
      <c r="R330" s="950" t="s">
        <v>334</v>
      </c>
      <c r="S330" s="949"/>
    </row>
    <row r="331" spans="2:20" ht="43.25" customHeight="1">
      <c r="B331" s="943"/>
      <c r="C331" s="943"/>
      <c r="D331" s="298"/>
      <c r="E331" s="299"/>
      <c r="F331" s="951"/>
      <c r="G331" s="952"/>
      <c r="H331" s="300"/>
      <c r="I331" s="301"/>
      <c r="J331" s="953"/>
      <c r="K331" s="954"/>
      <c r="L331" s="300"/>
      <c r="M331" s="301"/>
      <c r="N331" s="953"/>
      <c r="O331" s="954"/>
      <c r="P331" s="300"/>
      <c r="Q331" s="301"/>
      <c r="R331" s="953"/>
      <c r="S331" s="954"/>
      <c r="T331" s="309"/>
    </row>
    <row r="332" spans="2:20" ht="24">
      <c r="B332" s="930" t="s">
        <v>747</v>
      </c>
      <c r="C332" s="930" t="s">
        <v>748</v>
      </c>
      <c r="D332" s="361" t="s">
        <v>749</v>
      </c>
      <c r="E332" s="352" t="s">
        <v>295</v>
      </c>
      <c r="F332" s="353" t="s">
        <v>318</v>
      </c>
      <c r="G332" s="362" t="s">
        <v>388</v>
      </c>
      <c r="H332" s="353" t="s">
        <v>749</v>
      </c>
      <c r="I332" s="352" t="s">
        <v>295</v>
      </c>
      <c r="J332" s="353" t="s">
        <v>318</v>
      </c>
      <c r="K332" s="362" t="s">
        <v>388</v>
      </c>
      <c r="L332" s="353" t="s">
        <v>749</v>
      </c>
      <c r="M332" s="352" t="s">
        <v>295</v>
      </c>
      <c r="N332" s="353" t="s">
        <v>318</v>
      </c>
      <c r="O332" s="362" t="s">
        <v>388</v>
      </c>
      <c r="P332" s="353" t="s">
        <v>749</v>
      </c>
      <c r="Q332" s="352" t="s">
        <v>295</v>
      </c>
      <c r="R332" s="353" t="s">
        <v>318</v>
      </c>
      <c r="S332" s="362" t="s">
        <v>388</v>
      </c>
    </row>
    <row r="333" spans="2:20" ht="28.25" customHeight="1">
      <c r="B333" s="931"/>
      <c r="C333" s="932"/>
      <c r="D333" s="293"/>
      <c r="E333" s="302"/>
      <c r="F333" s="287"/>
      <c r="G333" s="303"/>
      <c r="H333" s="295"/>
      <c r="I333" s="304"/>
      <c r="J333" s="295"/>
      <c r="K333" s="297"/>
      <c r="L333" s="295"/>
      <c r="M333" s="304"/>
      <c r="N333" s="295"/>
      <c r="O333" s="297"/>
      <c r="P333" s="295"/>
      <c r="Q333" s="304"/>
      <c r="R333" s="295"/>
      <c r="S333" s="297"/>
    </row>
    <row r="334" spans="2:20">
      <c r="B334" s="931"/>
      <c r="C334" s="930" t="s">
        <v>763</v>
      </c>
      <c r="D334" s="353" t="s">
        <v>750</v>
      </c>
      <c r="E334" s="933" t="s">
        <v>334</v>
      </c>
      <c r="F334" s="934"/>
      <c r="G334" s="362" t="s">
        <v>388</v>
      </c>
      <c r="H334" s="353" t="s">
        <v>750</v>
      </c>
      <c r="I334" s="933" t="s">
        <v>334</v>
      </c>
      <c r="J334" s="934"/>
      <c r="K334" s="362" t="s">
        <v>388</v>
      </c>
      <c r="L334" s="353" t="s">
        <v>750</v>
      </c>
      <c r="M334" s="933" t="s">
        <v>737</v>
      </c>
      <c r="N334" s="934"/>
      <c r="O334" s="362" t="s">
        <v>388</v>
      </c>
      <c r="P334" s="353" t="s">
        <v>750</v>
      </c>
      <c r="Q334" s="933" t="s">
        <v>737</v>
      </c>
      <c r="R334" s="934"/>
      <c r="S334" s="362" t="s">
        <v>388</v>
      </c>
    </row>
    <row r="335" spans="2:20" ht="37.5" customHeight="1">
      <c r="B335" s="932"/>
      <c r="C335" s="932"/>
      <c r="D335" s="305"/>
      <c r="E335" s="935"/>
      <c r="F335" s="936"/>
      <c r="G335" s="306"/>
      <c r="H335" s="307"/>
      <c r="I335" s="937"/>
      <c r="J335" s="938"/>
      <c r="K335" s="308"/>
      <c r="L335" s="307"/>
      <c r="M335" s="937"/>
      <c r="N335" s="938"/>
      <c r="O335" s="308"/>
      <c r="P335" s="307"/>
      <c r="Q335" s="937"/>
      <c r="R335" s="938"/>
      <c r="S335" s="308"/>
    </row>
  </sheetData>
  <dataConsolidate/>
  <mergeCells count="398">
    <mergeCell ref="J73:K73"/>
    <mergeCell ref="J74:K74"/>
    <mergeCell ref="N73:O73"/>
    <mergeCell ref="N74:O74"/>
    <mergeCell ref="R73:S73"/>
    <mergeCell ref="R74:S74"/>
    <mergeCell ref="I120:J120"/>
    <mergeCell ref="I121:J121"/>
    <mergeCell ref="M120:N120"/>
    <mergeCell ref="M121:N121"/>
    <mergeCell ref="R121:S121"/>
    <mergeCell ref="R120:S120"/>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B132:B135"/>
    <mergeCell ref="C132:C133"/>
    <mergeCell ref="B130:B131"/>
    <mergeCell ref="C130:C131"/>
    <mergeCell ref="D130:G130"/>
    <mergeCell ref="H130:K130"/>
    <mergeCell ref="L130:O130"/>
    <mergeCell ref="B117:B127"/>
    <mergeCell ref="C120:C127"/>
    <mergeCell ref="E120:F120"/>
    <mergeCell ref="E121:F121"/>
    <mergeCell ref="E122:F122"/>
    <mergeCell ref="E123:F123"/>
    <mergeCell ref="E124:F124"/>
    <mergeCell ref="E125:F125"/>
    <mergeCell ref="E126:F126"/>
    <mergeCell ref="I122:J122"/>
    <mergeCell ref="I123:J123"/>
    <mergeCell ref="I124:J124"/>
    <mergeCell ref="I125:J125"/>
    <mergeCell ref="I126:J126"/>
    <mergeCell ref="I127:J127"/>
    <mergeCell ref="M122:N122"/>
    <mergeCell ref="M123:N123"/>
    <mergeCell ref="M124:N124"/>
    <mergeCell ref="E127:F127"/>
    <mergeCell ref="D129:G129"/>
    <mergeCell ref="H129:K129"/>
    <mergeCell ref="L129:O129"/>
    <mergeCell ref="P129:S129"/>
    <mergeCell ref="M125:N125"/>
    <mergeCell ref="M126:N126"/>
    <mergeCell ref="M127:N127"/>
    <mergeCell ref="R122:S122"/>
    <mergeCell ref="R123:S123"/>
    <mergeCell ref="R124:S124"/>
    <mergeCell ref="R125:S125"/>
    <mergeCell ref="R126:S126"/>
    <mergeCell ref="R127:S127"/>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E86:F86"/>
    <mergeCell ref="I86:J86"/>
    <mergeCell ref="M86:N86"/>
    <mergeCell ref="Q86:R86"/>
    <mergeCell ref="I83:J83"/>
    <mergeCell ref="M83:N83"/>
    <mergeCell ref="Q83:R83"/>
    <mergeCell ref="E84:F84"/>
    <mergeCell ref="I84:J84"/>
    <mergeCell ref="M84:N84"/>
    <mergeCell ref="Q84:R84"/>
    <mergeCell ref="J78:K78"/>
    <mergeCell ref="N78:O78"/>
    <mergeCell ref="R78:S78"/>
    <mergeCell ref="J81:K81"/>
    <mergeCell ref="N81:O81"/>
    <mergeCell ref="R81:S81"/>
    <mergeCell ref="I85:J85"/>
    <mergeCell ref="M85:N85"/>
    <mergeCell ref="Q85:R8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77:O77"/>
    <mergeCell ref="R77:S77"/>
    <mergeCell ref="F78:G78"/>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R331:S331"/>
    <mergeCell ref="N331:O331"/>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J75:K75"/>
    <mergeCell ref="N75:O75"/>
    <mergeCell ref="R75:S75"/>
    <mergeCell ref="C117:C119"/>
    <mergeCell ref="B332:B335"/>
    <mergeCell ref="C332:C333"/>
    <mergeCell ref="C334:C335"/>
    <mergeCell ref="E334:F334"/>
    <mergeCell ref="I334:J334"/>
    <mergeCell ref="M334:N334"/>
    <mergeCell ref="Q334:R334"/>
    <mergeCell ref="E335:F335"/>
    <mergeCell ref="I335:J335"/>
    <mergeCell ref="M335:N335"/>
    <mergeCell ref="Q335:R335"/>
    <mergeCell ref="D329:G329"/>
    <mergeCell ref="H329:K329"/>
    <mergeCell ref="L329:O329"/>
    <mergeCell ref="P329:S329"/>
    <mergeCell ref="B330:B331"/>
    <mergeCell ref="C330:C331"/>
    <mergeCell ref="F330:G330"/>
    <mergeCell ref="J330:K330"/>
    <mergeCell ref="N330:O330"/>
    <mergeCell ref="R330:S330"/>
    <mergeCell ref="F331:G331"/>
    <mergeCell ref="J331:K331"/>
  </mergeCells>
  <conditionalFormatting sqref="E142">
    <cfRule type="iconSet" priority="1">
      <iconSet iconSet="4ArrowsGray">
        <cfvo type="percent" val="0"/>
        <cfvo type="percent" val="25"/>
        <cfvo type="percent" val="50"/>
        <cfvo type="percent" val="75"/>
      </iconSet>
    </cfRule>
  </conditionalFormatting>
  <dataValidations xWindow="1208" yWindow="386" count="116">
    <dataValidation type="list" allowBlank="1" showInputMessage="1" showErrorMessage="1" prompt="Select type of assets" sqref="M118:M119 Q118:Q119" xr:uid="{00000000-0002-0000-0700-000001000000}">
      <formula1>$L$146:$L$152</formula1>
    </dataValidation>
    <dataValidation type="whole" allowBlank="1" showInputMessage="1" showErrorMessage="1" error="Please enter a number here" prompt="Enter No. of development strategies" sqref="D135 H135 L135 P135" xr:uid="{00000000-0002-0000-0700-000002000000}">
      <formula1>0</formula1>
      <formula2>999999999</formula2>
    </dataValidation>
    <dataValidation type="whole" allowBlank="1" showInputMessage="1" showErrorMessage="1" error="Please enter a number" prompt="Enter No. of policy introduced or adjusted" sqref="L133 P133 D133 H133" xr:uid="{00000000-0002-0000-0700-000003000000}">
      <formula1>0</formula1>
      <formula2>999999999999</formula2>
    </dataValidation>
    <dataValidation type="decimal" allowBlank="1" showInputMessage="1" showErrorMessage="1" error="Please enter a number" prompt="Enter income level of households" sqref="O127 G127 K127 O123 G123 G125 O125 K123 K125 O121 G121 K121" xr:uid="{00000000-0002-0000-0700-000004000000}">
      <formula1>0</formula1>
      <formula2>9999999999999</formula2>
    </dataValidation>
    <dataValidation type="whole" allowBlank="1" showInputMessage="1" showErrorMessage="1" prompt="Enter number of households" sqref="L127 D127 H127 P125 D123 D125 P127 H123 H125 L121 L123 L125 P121 P123 D121 H121" xr:uid="{00000000-0002-0000-0700-000005000000}">
      <formula1>0</formula1>
      <formula2>999999999999</formula2>
    </dataValidation>
    <dataValidation type="whole" allowBlank="1" showInputMessage="1" showErrorMessage="1" prompt="Enter number of assets" sqref="H118:H119 P118:P119 L118:L119 D118:D119" xr:uid="{00000000-0002-0000-07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Q103:Q104 M97:M98 I97:I98 I100:I101 I103:I104 M103:M104 M100:M101 M94:M95 Q94:Q95 Q97:Q98 Q100:Q101 I94:I95" xr:uid="{00000000-0002-0000-0700-000008000000}">
      <formula1>0</formula1>
    </dataValidation>
    <dataValidation type="whole" allowBlank="1" showInputMessage="1" showErrorMessage="1" error="Please enter a number here" prompt="Please enter a number" sqref="D83:D88 H83:H88 L83:L88 P83:P88" xr:uid="{00000000-0002-0000-0700-000009000000}">
      <formula1>0</formula1>
      <formula2>9999999999999990</formula2>
    </dataValidation>
    <dataValidation type="decimal" allowBlank="1" showInputMessage="1" showErrorMessage="1" errorTitle="Invalid data" error="Please enter a number" prompt="Please enter a number here" sqref="P71 D71 E54 I54 L67 P67 H69 L69 P69 D69 H71 L71 D67 H67"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1488F894-18E8-4555-8EC6-AA55B18C7513}">
      <formula1>0</formula1>
      <formula2>9999999999</formula2>
    </dataValidation>
    <dataValidation type="decimal" allowBlank="1" showInputMessage="1" showErrorMessage="1" errorTitle="Invalid data" error="Please enter a number" sqref="Q54 P57 H57 M54 L57"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S41 S44 S47 S50 G41 G44 G47 G50 O41 O44 O47 O50 K41 K44 K47 K50" xr:uid="{00000000-0002-0000-0700-00000D000000}">
      <formula1>0</formula1>
      <formula2>9999999</formula2>
    </dataValidation>
    <dataValidation type="list" allowBlank="1" showInputMessage="1" showErrorMessage="1" error="Select from the drop-down list" prompt="Select the geographical coverage of the Early Warning System" sqref="S40 O49 O46 O43 O40 S49 S46 S43" xr:uid="{00000000-0002-0000-0700-00000E000000}">
      <formula1>$D$157:$D$159</formula1>
    </dataValidation>
    <dataValidation type="decimal" allowBlank="1" showInputMessage="1" showErrorMessage="1" errorTitle="Invalid data" error="Please enter a number here" prompt="Enter the number of adopted Early Warning Systems" sqref="P49:P50 D40:D41 D46:D47 D43:D44 P40:P41 P43:P44 P46:P47 D49:D50 L40:L41 L43:L44 L46:L47 L49:L50 H40:H41 H43:H44 H46:H47 H49:H50" xr:uid="{00000000-0002-0000-0700-00000F000000}">
      <formula1>0</formula1>
      <formula2>9999999999</formula2>
    </dataValidation>
    <dataValidation type="list" allowBlank="1" showInputMessage="1" showErrorMessage="1" prompt="Select income source" sqref="E125:F125 R127 R125 R123 M127 M125 M123 I127 I125 I123 R121 M121 E127:F127 E123:F123" xr:uid="{00000000-0002-0000-0700-000010000000}">
      <formula1>$K$145:$K$159</formula1>
    </dataValidation>
    <dataValidation type="list" allowBlank="1" showInputMessage="1" showErrorMessage="1" prompt="Please select the alternate source" sqref="G116 S116 S114 S112 S110 O114 O112 O110 K114 K112 K110 G114 G112 K116 G110 O116" xr:uid="{00000000-0002-0000-0700-000011000000}">
      <formula1>$K$145:$K$159</formula1>
    </dataValidation>
    <dataValidation type="list" allowBlank="1" showInputMessage="1" showErrorMessage="1" prompt="Select % increase in income level" sqref="F116 R116 R114 R112 R110 N114 N112 N110 J114 J112 J110 F114 F112 J116 F110 N116" xr:uid="{00000000-0002-0000-0700-000012000000}">
      <formula1>$E$174:$E$182</formula1>
    </dataValidation>
    <dataValidation type="list" allowBlank="1" showInputMessage="1" showErrorMessage="1" prompt="Select type of natural assets protected or rehabilitated" sqref="D94:D95 D100:D101 D103:D104 D97:D98 H97:H98 H100:H101 H103:H104 L97:L98 L100:L101 L103:L104 P97:P98 P100:P101 P103:P104 L94:L95 P94:P95" xr:uid="{00000000-0002-0000-0700-000013000000}">
      <formula1>$C$172:$C$179</formula1>
    </dataValidation>
    <dataValidation type="list" allowBlank="1" showInputMessage="1" showErrorMessage="1" prompt="Enter the unit and type of the natural asset of ecosystem restored" sqref="F94:F95 J100:J101 J103:J104 N97:N98 N100:N101 N103:N104 F103:F104 F100:F101 F97:F98 N94:N95 J97:J98" xr:uid="{00000000-0002-0000-0700-000014000000}">
      <formula1>$C$166:$C$169</formula1>
    </dataValidation>
    <dataValidation type="list" allowBlank="1" showInputMessage="1" showErrorMessage="1" prompt="Select targeted asset" sqref="E76:E81 I76:I81 M76:M81 Q76:Q81" xr:uid="{00000000-0002-0000-0700-000015000000}">
      <formula1>$J$171:$J$172</formula1>
    </dataValidation>
    <dataValidation type="list" allowBlank="1" showInputMessage="1" showErrorMessage="1" error="Select from the drop-down list" prompt="Select category of early warning systems_x000a__x000a_" sqref="Q46:Q47 M46:M47 Q49:Q50 E46:E47 Q43:Q44 Q40:Q41 M49:M50 M43:M44 M40:M41" xr:uid="{00000000-0002-0000-0700-000016000000}">
      <formula1>$D$169:$D$172</formula1>
    </dataValidation>
    <dataValidation type="list" allowBlank="1" showInputMessage="1" showErrorMessage="1" prompt="Select status" sqref="O38 S34 S32 S30 O36 O34 O32 O30 K36 K34 K32 S38 G38 G34 G32 S36 G36 K38" xr:uid="{00000000-0002-0000-0700-000017000000}">
      <formula1>$E$169:$E$171</formula1>
    </dataValidation>
    <dataValidation type="list" allowBlank="1" showInputMessage="1" showErrorMessage="1" sqref="E148:E149" xr:uid="{00000000-0002-0000-0700-000018000000}">
      <formula1>$D$16:$D$18</formula1>
    </dataValidation>
    <dataValidation type="list" allowBlank="1" showInputMessage="1" showErrorMessage="1" prompt="Select effectiveness" sqref="G135 S135 O135 K135" xr:uid="{00000000-0002-0000-0700-000019000000}">
      <formula1>$K$161:$K$165</formula1>
    </dataValidation>
    <dataValidation type="list" allowBlank="1" showInputMessage="1" showErrorMessage="1" prompt="Select a sector" sqref="F65:G65 R65:S65 N65:O65 J65:K65" xr:uid="{00000000-0002-0000-0700-00001A000000}">
      <formula1>$J$152:$J$160</formula1>
    </dataValidation>
    <dataValidation type="decimal" allowBlank="1" showInputMessage="1" showErrorMessage="1" errorTitle="Invalid data" error="Please enter a number between 0 and 9999999" prompt="Enter a number here" sqref="Q27 I21:K21 E21:G21 Q21:S21 M21:O21 E27 I27 M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J22:K23 F22:G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P65:Q65 I57 E22:E23 I67 M28 E28 Q22:Q23 I22:I23 Q116 E108 H65:I65 M55 M22:M23 L65:M65 Q28 I28 Q57 E57 M67 Q67 Q108 M116 I116 M108 I108 E116 Q55 D65:E65 E110 E112 E114 I110 I112 I114 M110 M112 M114 Q110 Q112 Q114 E55 I55 E67 M57" xr:uid="{00000000-0002-0000-0700-00001D000000}">
      <formula1>0</formula1>
      <formula2>100</formula2>
    </dataValidation>
    <dataValidation type="list" allowBlank="1" showInputMessage="1" showErrorMessage="1" prompt="Select type of policy" sqref="S133" xr:uid="{00000000-0002-0000-0700-00001E000000}">
      <formula1>policy</formula1>
    </dataValidation>
    <dataValidation type="list" allowBlank="1" showInputMessage="1" showErrorMessage="1" prompt="Select income source" sqref="Q121 Q125 Q127 Q123" xr:uid="{00000000-0002-0000-0700-00001F000000}">
      <formula1>incomesource</formula1>
    </dataValidation>
    <dataValidation type="list" allowBlank="1" showInputMessage="1" showErrorMessage="1" prompt="Select the effectiveness of protection/rehabilitation" sqref="S103 S97 S100 S94" xr:uid="{00000000-0002-0000-0700-000020000000}">
      <formula1>effectiveness</formula1>
    </dataValidation>
    <dataValidation type="list" allowBlank="1" showInputMessage="1" showErrorMessage="1" prompt="Select programme/sector" sqref="F92 N92 R92" xr:uid="{00000000-0002-0000-0700-000021000000}">
      <formula1>$J$152:$J$160</formula1>
    </dataValidation>
    <dataValidation type="list" allowBlank="1" showInputMessage="1" showErrorMessage="1" prompt="Select level of improvements" sqref="Q92 M92 I92" xr:uid="{00000000-0002-0000-0700-000022000000}">
      <formula1>effectiveness</formula1>
    </dataValidation>
    <dataValidation type="list" allowBlank="1" showInputMessage="1" showErrorMessage="1" prompt="Select changes in asset" sqref="F76:G81 R76:S81 N76:O81 J76:K81" xr:uid="{00000000-0002-0000-0700-000023000000}">
      <formula1>$I$161:$I$165</formula1>
    </dataValidation>
    <dataValidation type="list" allowBlank="1" showInputMessage="1" showErrorMessage="1" prompt="Select response level" sqref="F74 R74 N74 J74" xr:uid="{00000000-0002-0000-0700-000024000000}">
      <formula1>$H$161:$H$165</formula1>
    </dataValidation>
    <dataValidation type="list" allowBlank="1" showInputMessage="1" showErrorMessage="1" prompt="Select geographical scale" sqref="E74 Q74 M74 I74" xr:uid="{00000000-0002-0000-0700-000025000000}">
      <formula1>$D$157:$D$159</formula1>
    </dataValidation>
    <dataValidation type="list" allowBlank="1" showInputMessage="1" showErrorMessage="1" prompt="Select project/programme sector" sqref="D74 Q34 Q36 Q38 M38 M36 M34 M32 M30 Q30 I32 I34 I36 I38 E38 E36 E34 E32 Q32 P74 L74 H74" xr:uid="{00000000-0002-0000-0700-000026000000}">
      <formula1>$J$152:$J$160</formula1>
    </dataValidation>
    <dataValidation type="list" allowBlank="1" showInputMessage="1" showErrorMessage="1" prompt="Select level of awarness" sqref="N67:O67 R67:S67" xr:uid="{00000000-0002-0000-0700-000027000000}">
      <formula1>$G$161:$G$165</formula1>
    </dataValidation>
    <dataValidation type="list" allowBlank="1" showInputMessage="1" showErrorMessage="1" prompt="Select scale" sqref="S59 O59" xr:uid="{00000000-0002-0000-0700-000028000000}">
      <formula1>$F$161:$F$164</formula1>
    </dataValidation>
    <dataValidation type="list" allowBlank="1" showInputMessage="1" showErrorMessage="1" prompt="Select scale" sqref="N133 R38 R36 R34 R32 R30 N30 N32 N34 N36 N38 J38 J36 J34 J32 Q59 F38 F36 F34 F32 M59 R133" xr:uid="{00000000-0002-0000-0700-000029000000}">
      <formula1>$D$157:$D$159</formula1>
    </dataValidation>
    <dataValidation type="list" allowBlank="1" showInputMessage="1" showErrorMessage="1" prompt="Select capacity level" sqref="S54 O54" xr:uid="{00000000-0002-0000-0700-00002A000000}">
      <formula1>$F$161:$F$164</formula1>
    </dataValidation>
    <dataValidation type="list" allowBlank="1" showInputMessage="1" showErrorMessage="1" prompt="Select sector" sqref="N118:N119 R118:R119 M133 R59 R54 S83:S88 P76:P81 O83:O88 L76:L81 K83:K88 H76:H81 G83:G88 D76:D81 Q133 N59 N54" xr:uid="{00000000-0002-0000-0700-00002B000000}">
      <formula1>$J$152:$J$160</formula1>
    </dataValidation>
    <dataValidation type="list" allowBlank="1" showInputMessage="1" showErrorMessage="1" sqref="I132 O117 K82 I82 G82 K132 M132 Q82 S82 E132 O132 F117 G132 S117 O82 M82 K117 S132 Q132 I332 K332 M332 E332 O332 G332 S332 Q332" xr:uid="{00000000-0002-0000-0700-00002C000000}">
      <formula1>group</formula1>
    </dataValidation>
    <dataValidation type="list" allowBlank="1" showInputMessage="1" showErrorMessage="1" sqref="B68:B70" xr:uid="{118D440D-FB83-4A2C-8F4F-480A823D4A37}">
      <formula1>selectyn</formula1>
    </dataValidation>
    <dataValidation type="list" allowBlank="1" showInputMessage="1" showErrorMessage="1" error="Select from the drop-down list" prompt="Select type of hazards information generated from the drop-down list_x000a_" sqref="R27:R28 N27:N28" xr:uid="{00000000-0002-0000-0700-00002E000000}">
      <formula1>$D$141:$D$148</formula1>
    </dataValidation>
    <dataValidation type="whole" allowBlank="1" showInputMessage="1" showErrorMessage="1" errorTitle="Please enter a number here" error="Please enter a number here" promptTitle="Please enter a number here" sqref="P32 D32 D34 D36 D38 H38 H36 H34 H32 P30 L30 L32 L34 L36 L38 P38 P36 P34 D30 H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O39 O42 O45 O48 S48 S45 S42" xr:uid="{00000000-0002-0000-0700-000030000000}">
      <formula1>$D$141:$D$148</formula1>
    </dataValidation>
    <dataValidation type="list" allowBlank="1" showInputMessage="1" showErrorMessage="1" prompt="Select type" sqref="L59 R57:S57 P59" xr:uid="{00000000-0002-0000-0700-000031000000}">
      <formula1>$D$153:$D$155</formula1>
    </dataValidation>
    <dataValidation type="list" allowBlank="1" showInputMessage="1" showErrorMessage="1" sqref="E83:F88 I83:J88 M83:N88 Q83:R88" xr:uid="{00000000-0002-0000-0700-000032000000}">
      <formula1>type1</formula1>
    </dataValidation>
    <dataValidation type="list" allowBlank="1" showInputMessage="1" showErrorMessage="1" prompt="Select level of improvements" sqref="D92:E92 L92 P92" xr:uid="{00000000-0002-0000-0700-000033000000}">
      <formula1>$K$161:$K$165</formula1>
    </dataValidation>
    <dataValidation type="list" allowBlank="1" showInputMessage="1" showErrorMessage="1" prompt="Select type" sqref="G92 S92 O92" xr:uid="{00000000-0002-0000-0700-000034000000}">
      <formula1>$F$142:$F$146</formula1>
    </dataValidation>
    <dataValidation type="list" allowBlank="1" showInputMessage="1" showErrorMessage="1" error="Please select a level of effectiveness from the drop-down list" prompt="Select the level of effectiveness of protection/rehabilitation" sqref="G94:G95 R97:R98 R100:R101 R103:R104 O103:O104 O100:O101 O97:O98 O94:O95 R94:R95 K97:K98 K100:K101 K103:K104 G103:G104 G100:G101 G97:G98" xr:uid="{00000000-0002-0000-0700-000035000000}">
      <formula1>$K$161:$K$165</formula1>
    </dataValidation>
    <dataValidation type="list" allowBlank="1" showInputMessage="1" showErrorMessage="1" error="Please select improvement level from the drop-down list" prompt="Select improvement level" sqref="F108:G108 R108:S108 N108:O108 J108:K108" xr:uid="{00000000-0002-0000-0700-000036000000}">
      <formula1>$H$156:$H$160</formula1>
    </dataValidation>
    <dataValidation type="list" allowBlank="1" showInputMessage="1" showErrorMessage="1" prompt="Select adaptation strategy" sqref="O118:O119 S118:S119" xr:uid="{00000000-0002-0000-0700-000037000000}">
      <formula1>$I$167:$I$183</formula1>
    </dataValidation>
    <dataValidation type="list" allowBlank="1" showInputMessage="1" showErrorMessage="1" prompt="Select integration level" sqref="D131:S131" xr:uid="{00000000-0002-0000-0700-000038000000}">
      <formula1>$H$149:$H$153</formula1>
    </dataValidation>
    <dataValidation type="list" allowBlank="1" showInputMessage="1" showErrorMessage="1" prompt="Select state of enforcement" sqref="E135:F135 Q135:R135 M135:N135 I135:J135" xr:uid="{00000000-0002-0000-0700-000039000000}">
      <formula1>$I$142:$I$146</formula1>
    </dataValidation>
    <dataValidation allowBlank="1" showInputMessage="1" showErrorMessage="1" prompt="Please enter your project ID" sqref="C12" xr:uid="{904FFE30-D13E-4DD0-B093-6D4B2CE449AF}"/>
    <dataValidation allowBlank="1" showInputMessage="1" showErrorMessage="1" prompt="Enter the name of the Implementing Entity_x000a_" sqref="C13" xr:uid="{CF9742AA-C09D-4117-8C03-220A6FBF69FD}"/>
    <dataValidation type="list" allowBlank="1" showInputMessage="1" showErrorMessage="1" error="Select from the drop-down list._x000a_" prompt="Select overall effectiveness" sqref="O27:O28 S27:S28" xr:uid="{00000000-0002-0000-0700-000040000000}">
      <formula1>$K$161:$K$165</formula1>
    </dataValidation>
    <dataValidation allowBlank="1" showInputMessage="1" showErrorMessage="1" prompt="Please include number of institutions" sqref="P61 D61 H61 L61" xr:uid="{EBF31C11-AC79-412A-81B7-6191D55FD8D8}"/>
    <dataValidation type="list" allowBlank="1" showInputMessage="1" showErrorMessage="1" prompt="Select scale" sqref="G61 K61 O61 S61" xr:uid="{86244691-81EF-4DEB-8DBF-56CE43E8B13D}">
      <formula1>"4: High capacity, 3: Medium capacity, 2: Low capacity, 1: No capacity"</formula1>
    </dataValidation>
    <dataValidation type="list" allowBlank="1" showInputMessage="1" showErrorMessage="1" prompt="Select scale" sqref="E61 I61 M61 Q61" xr:uid="{5AE4C740-3F17-41D4-B5CF-A905AA1FB1A8}">
      <formula1>"National, Local"</formula1>
    </dataValidation>
    <dataValidation type="list" allowBlank="1" showInputMessage="1" showErrorMessage="1" prompt="Select sector" sqref="R61" xr:uid="{6AD840A3-39D3-41CE-91C2-E28C66C78A3A}">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23480A53-EFF3-436D-99E4-65678026F645}">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D519F70B-B15E-42BC-8BED-2D359D34B75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6ABF1338-130F-4572-B833-E1795E2E31C3}">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E3AF2213-F2FD-421F-936F-B9B52C3CB346}">
      <formula1>"Training manuals, handbooks, technical guidelines"</formula1>
    </dataValidation>
    <dataValidation type="list" allowBlank="1" showInputMessage="1" showErrorMessage="1" prompt="Select level of awarness" sqref="F69:G69 J69:K69 N69:O69 R69:S69" xr:uid="{2C698B9A-936A-49F5-9B61-33BCAD6261C0}">
      <formula1>"5: Fully aware, 4: Mostly aware, 3: Partially aware, 2: Partially not aware, 1: Aware of neither"</formula1>
    </dataValidation>
    <dataValidation type="list" allowBlank="1" showInputMessage="1" showErrorMessage="1" prompt="Select level of awarness" sqref="F71:G71" xr:uid="{477B5C32-3E99-4393-8ADD-759805BEEC4B}">
      <formula1>"Regional, National, Sub-national, Local"</formula1>
    </dataValidation>
    <dataValidation type="list" allowBlank="1" showInputMessage="1" showErrorMessage="1" errorTitle="Invalid data" error="Please enter a number between 0 and 100" sqref="I71 M71 Q71" xr:uid="{2BCBD5F2-50BA-4E4F-9CF9-9D32FB69CDB3}">
      <formula1>"Training manuals, Handbooks, Technical guidelines"</formula1>
    </dataValidation>
    <dataValidation type="list" allowBlank="1" showInputMessage="1" showErrorMessage="1" sqref="J71:K71 R71:S71 N71:O71" xr:uid="{8A34FA51-B26D-44CB-82BA-20485DFEB76F}">
      <formula1>"Regional, National, Sub-national, Local"</formula1>
    </dataValidation>
    <dataValidation type="list" allowBlank="1" showInputMessage="1" showErrorMessage="1" prompt="Select type" sqref="E335:F335 I335:J335 M335:N335 Q335:R335" xr:uid="{D8ECCCF3-723D-45D0-9D8A-4639A5331DF3}">
      <formula1>"Innovative practice, Innovative product, Innovative technology "</formula1>
    </dataValidation>
    <dataValidation type="list" allowBlank="1" showInputMessage="1" showErrorMessage="1" prompt="Select status" sqref="J333 N333 F333 R333" xr:uid="{BE6BA75C-4390-4EA1-89EB-E6EEC9BD4A30}">
      <formula1>"No innovative practices, Undertaking innovative practices, Completed innovation practices"</formula1>
    </dataValidation>
    <dataValidation type="list" allowBlank="1" showInputMessage="1" showErrorMessage="1" prompt="Select integration level" sqref="R331:S331 N331:O331" xr:uid="{8CD08F53-9710-498C-82E7-30EDF47AC6B9}">
      <formula1>"Innovation rolled out, Innovation accelerated, Innovation scaled-up, Innovation replicated"</formula1>
    </dataValidation>
    <dataValidation type="list" allowBlank="1" showInputMessage="1" showErrorMessage="1" prompt="Select integration level" sqref="P331 H331 L331" xr:uid="{EA6B33F9-B1E0-45CB-B9E8-E70EAB2E3AC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1" xr:uid="{48385B3C-41A2-42F9-A705-03320687E843}">
      <formula1>"Regional, National, Subnational, Community"</formula1>
    </dataValidation>
    <dataValidation type="list" allowBlank="1" showInputMessage="1" showErrorMessage="1" prompt="Select sector" sqref="Q333 E333 I333 M333" xr:uid="{CD03580B-1E99-4A5E-B09B-523AF4C823BF}">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5 G335 O333 G333 K333 S333 K335 O335" xr:uid="{8A68C21A-1013-4136-B613-4A18E7C3C628}">
      <formula1>"5: Very effective, 4: Effective, 3: Moderately effective, 2: Partially effective, 1: Ineffective"</formula1>
    </dataValidation>
    <dataValidation type="list" allowBlank="1" showInputMessage="1" showErrorMessage="1" prompt="Select integration level" sqref="I331 M331 Q331" xr:uid="{8EE7A359-1CAA-4C9D-98A7-FA1BCD83AB78}">
      <formula1>"Regional, National, Sub-national, Community"</formula1>
    </dataValidation>
    <dataValidation type="list" allowBlank="1" showInputMessage="1" showErrorMessage="1" sqref="J331:K331" xr:uid="{3501EDF8-4090-439B-A5FF-681EE3BC7426}">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3 L333 P333" xr:uid="{EF97A7B1-CE99-4D44-9EA9-B892F742DE7C}">
      <formula1>0</formula1>
      <formula2>999999999999</formula2>
    </dataValidation>
    <dataValidation type="list" allowBlank="1" showInputMessage="1" showErrorMessage="1" sqref="D331" xr:uid="{F103F772-1203-4BE4-BF28-6FCA854192C5}">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3" xr:uid="{6FE92763-6D08-4769-AA3E-B7EC9019F9D5}">
      <formula1>0</formula1>
      <formula2>999999999999</formula2>
    </dataValidation>
    <dataValidation type="whole" allowBlank="1" showInputMessage="1" showErrorMessage="1" error="Please enter a number here" prompt="Enter number of key findings" sqref="D335 H335 L335 P335" xr:uid="{2BD7A6F7-12CA-4D20-AF06-382B6F38AC4C}">
      <formula1>0</formula1>
      <formula2>999999999</formula2>
    </dataValidation>
    <dataValidation type="list" allowBlank="1" showInputMessage="1" showErrorMessage="1" errorTitle="Invalid data" error="Please enter a number between 0 and 100" prompt="Enter a percentage using the drop down menu" sqref="Q69 E69 I69 M69" xr:uid="{E40152C3-FB54-4066-B109-A88CAEBCE3AE}">
      <formula1>"20% to 39%, 40% to 60%, 61% to 80%"</formula1>
    </dataValidation>
    <dataValidation type="list" allowBlank="1" showInputMessage="1" showErrorMessage="1" prompt="Select integration level" sqref="F331:G331" xr:uid="{8AEFD5B6-3015-4AFF-97C8-A144C2F97D94}">
      <formula1>"Innovation rolled out,Innovation accelerated, Innovation scaled-up, Innovation replicated"</formula1>
    </dataValidation>
    <dataValidation type="list" allowBlank="1" showInputMessage="1" showErrorMessage="1" error="Please select the from the drop-down list_x000a_" prompt="Please select from the drop-down list" sqref="C17" xr:uid="{76E468B5-9E5D-42C6-9B7D-8DF7F4ED5AE7}">
      <formula1>$J$172:$J$179</formula1>
    </dataValidation>
    <dataValidation type="list" allowBlank="1" showInputMessage="1" showErrorMessage="1" error="Please select from the drop-down list" prompt="Please select from the drop-down list" sqref="C14" xr:uid="{4B015663-8245-46E8-B2BC-35E7AA3E0D3E}">
      <formula1>$C$181:$C$183</formula1>
    </dataValidation>
    <dataValidation type="list" allowBlank="1" showInputMessage="1" showErrorMessage="1" error="Select from the drop-down list" prompt="Select from the drop-down list" sqref="C16" xr:uid="{132A0C87-8941-4A86-AD47-D4F4D7133BB6}">
      <formula1>$B$181:$B$184</formula1>
    </dataValidation>
    <dataValidation type="list" allowBlank="1" showInputMessage="1" showErrorMessage="1" error="Select from the drop-down list" prompt="Select from the drop-down list" sqref="C15" xr:uid="{8C08E4C0-2693-4769-A9E3-E1A616FB4045}">
      <formula1>$B$187:$B$345</formula1>
    </dataValidation>
    <dataValidation type="list" allowBlank="1" showInputMessage="1" showErrorMessage="1" error="Select from the drop-down list" prompt="Select type of hazards information generated from the drop-down list_x000a_" sqref="F27:F28 J27:J28" xr:uid="{909C81DF-A6D4-4809-9F96-4196CC27226D}">
      <formula1>$D$160:$D$167</formula1>
    </dataValidation>
    <dataValidation type="list" allowBlank="1" showInputMessage="1" showErrorMessage="1" error="Select from the drop-down list._x000a_" prompt="Select overall effectiveness" sqref="G27:G28 K27:K28" xr:uid="{AFC44AD0-1ADD-45B2-8964-41EF18E763D6}">
      <formula1>$K$180:$K$184</formula1>
    </dataValidation>
    <dataValidation type="list" allowBlank="1" showInputMessage="1" showErrorMessage="1" prompt="Select status" sqref="K30 G30" xr:uid="{A264A00A-FE8A-45C4-B338-449AC07791E1}">
      <formula1>$E$188:$E$190</formula1>
    </dataValidation>
    <dataValidation type="list" allowBlank="1" showInputMessage="1" showErrorMessage="1" prompt="Select project/programme sector" sqref="I30 E30" xr:uid="{9AE9C68F-676C-4708-9004-12739C69252A}">
      <formula1>$J$171:$J$179</formula1>
    </dataValidation>
    <dataValidation type="list" allowBlank="1" showInputMessage="1" showErrorMessage="1" prompt="Select scale" sqref="J30 E59 I59 F30" xr:uid="{913685B9-8661-4C4F-AB58-5D665D4C5A67}">
      <formula1>$D$176:$D$178</formula1>
    </dataValidation>
    <dataValidation type="list" allowBlank="1" showInputMessage="1" showErrorMessage="1" error="Select from the drop-down list" prompt="Select category of early warning systems_x000a__x000a_" sqref="E40:E41 I40:I41 I43:I44 I49:I50 I46:I47 E49:E50 E43:E44" xr:uid="{BA4C21CE-D80A-4C02-8AC8-4483793DA11C}">
      <formula1>$D$188:$D$191</formula1>
    </dataValidation>
    <dataValidation type="list" allowBlank="1" showInputMessage="1" showErrorMessage="1" error="Select from the drop-down list" prompt="Select the geographical coverage of the Early Warning System" sqref="G40 K40 K43 K46 K49 G43 G46 G49" xr:uid="{7F1BA6B0-43D8-4C2E-A84E-454E818BD073}">
      <formula1>$D$176:$D$178</formula1>
    </dataValidation>
    <dataValidation type="list" allowBlank="1" showInputMessage="1" showErrorMessage="1" errorTitle="Select from the list" error="Select from the list" prompt="Select hazard addressed by the Early Warning System" sqref="G39 K39 K42 K45 K48 G48 G45 G42" xr:uid="{968E4DD6-203B-4811-B8EA-534BA8766CE7}">
      <formula1>$D$160:$D$167</formula1>
    </dataValidation>
    <dataValidation type="list" allowBlank="1" showInputMessage="1" showErrorMessage="1" prompt="Select scale" sqref="G59 K59" xr:uid="{670E1A29-9C20-4693-A8CD-D5AFDA4064A0}">
      <formula1>$F$180:$F$183</formula1>
    </dataValidation>
    <dataValidation type="list" allowBlank="1" showInputMessage="1" showErrorMessage="1" prompt="Select capacity level" sqref="G54 K54" xr:uid="{95E18D0D-E930-4ECC-ABBF-CDCD4A589870}">
      <formula1>$F$180:$F$183</formula1>
    </dataValidation>
    <dataValidation type="list" allowBlank="1" showInputMessage="1" showErrorMessage="1" prompt="Select sector" sqref="F54 F59 J54 J59" xr:uid="{88417C5A-2651-4EC2-823F-56922749EC11}">
      <formula1>$J$171:$J$179</formula1>
    </dataValidation>
    <dataValidation type="list" allowBlank="1" showInputMessage="1" showErrorMessage="1" prompt="Select type" sqref="F57:G57 J57:K57 D59 H59 N57:O57" xr:uid="{600AE4C7-4C07-4B29-BAAC-0B189023BB1D}">
      <formula1>$D$172:$D$174</formula1>
    </dataValidation>
    <dataValidation type="list" allowBlank="1" showInputMessage="1" showErrorMessage="1" prompt="Select level of awarness" sqref="F67:G67 J67:K67" xr:uid="{24AE0A02-7E3E-4295-B744-620A87FB5BF7}">
      <formula1>$G$180:$G$184</formula1>
    </dataValidation>
    <dataValidation type="list" allowBlank="1" showInputMessage="1" showErrorMessage="1" error="Please select a level of effectiveness from the drop-down list" prompt="Select the level of effectiveness of protection/rehabilitation" sqref="K94:K95" xr:uid="{9642B043-14BB-49E5-B85F-1830F36F642B}">
      <formula1>$K$157:$K$161</formula1>
    </dataValidation>
    <dataValidation type="list" allowBlank="1" showInputMessage="1" showErrorMessage="1" prompt="Select type" sqref="K92" xr:uid="{98EF302F-0424-4509-BBFB-A10EC3484B59}">
      <formula1>$F$138:$F$142</formula1>
    </dataValidation>
    <dataValidation type="list" allowBlank="1" showInputMessage="1" showErrorMessage="1" prompt="Select level of improvements" sqref="H92" xr:uid="{582A6D21-1BC4-4C53-927E-1C9B73289FD4}">
      <formula1>$K$157:$K$161</formula1>
    </dataValidation>
    <dataValidation type="list" allowBlank="1" showInputMessage="1" showErrorMessage="1" prompt="Select programme/sector" sqref="J92" xr:uid="{25C868A4-5997-4C78-833E-70C2309B9401}">
      <formula1>$J$148:$J$156</formula1>
    </dataValidation>
    <dataValidation type="list" allowBlank="1" showInputMessage="1" showErrorMessage="1" prompt="Enter the unit and type of the natural asset of ecosystem restored" sqref="J94:J95" xr:uid="{11550285-DBA1-484A-9162-CB53E087AB77}">
      <formula1>$C$162:$C$165</formula1>
    </dataValidation>
    <dataValidation type="list" allowBlank="1" showInputMessage="1" showErrorMessage="1" prompt="Select type of natural assets protected or rehabilitated" sqref="H94:H95" xr:uid="{0EFAAE84-C5C8-40F2-A428-9F47E055100B}">
      <formula1>$C$168:$C$175</formula1>
    </dataValidation>
    <dataValidation type="list" allowBlank="1" showInputMessage="1" showErrorMessage="1" prompt="Select adaptation strategy" sqref="K118:K119 G118:G119" xr:uid="{7EBDA2A2-B43C-451B-BB30-8E41FE34A60F}">
      <formula1>$I$162:$I$178</formula1>
    </dataValidation>
    <dataValidation type="list" allowBlank="1" showInputMessage="1" showErrorMessage="1" prompt="Select sector" sqref="J118:J119 F118:F119 I133 E133" xr:uid="{A43AE1ED-5742-4021-9B76-52FEC242D225}">
      <formula1>$J$147:$J$155</formula1>
    </dataValidation>
    <dataValidation type="list" allowBlank="1" showInputMessage="1" showErrorMessage="1" prompt="Select type of assets" sqref="I118:I119 E118:E119" xr:uid="{6D4F81B5-2502-49D9-A303-F6B8648FEBA0}">
      <formula1>$L$141:$L$147</formula1>
    </dataValidation>
    <dataValidation type="list" allowBlank="1" showInputMessage="1" showErrorMessage="1" prompt="Select income source" sqref="E121:F121 I121" xr:uid="{78366343-9E4D-425A-8923-530BC9B06E99}">
      <formula1>$K$140:$K$154</formula1>
    </dataValidation>
    <dataValidation type="list" allowBlank="1" showInputMessage="1" showErrorMessage="1" prompt="Select scale" sqref="F133 J133" xr:uid="{5B8436D1-100A-4999-A001-7EAC4A687B15}">
      <formula1>$D$152:$D$154</formula1>
    </dataValidation>
    <dataValidation type="list" allowBlank="1" showInputMessage="1" showErrorMessage="1" prompt="Select type of policy" sqref="G133 K133 O133" xr:uid="{9F22AF9F-C005-4AC9-9829-8AE72EBCEE27}">
      <formula1>$H$165:$H$186</formula1>
    </dataValidation>
  </dataValidations>
  <hyperlinks>
    <hyperlink ref="B8" r:id="rId1" xr:uid="{151BFDEC-876A-432C-900B-26A9E8AB4754}"/>
  </hyperlinks>
  <pageMargins left="0.7" right="0.7" top="0.75" bottom="0.75" header="0.3" footer="0.3"/>
  <pageSetup paperSize="8" scale="36" fitToHeight="0"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35414-8630-4E1D-9C18-D87197DAEE62}">
  <dimension ref="B1:T156"/>
  <sheetViews>
    <sheetView tabSelected="1" topLeftCell="I1" zoomScale="70" zoomScaleNormal="70" workbookViewId="0">
      <selection activeCell="Q48" sqref="Q48"/>
    </sheetView>
  </sheetViews>
  <sheetFormatPr defaultColWidth="8.90625" defaultRowHeight="14"/>
  <cols>
    <col min="1" max="1" width="1.453125" style="20" customWidth="1"/>
    <col min="2" max="2" width="1.453125" style="19" customWidth="1"/>
    <col min="3" max="3" width="10.453125" style="19" customWidth="1"/>
    <col min="4" max="4" width="21" style="19" customWidth="1"/>
    <col min="5" max="5" width="31.08984375" style="20" customWidth="1"/>
    <col min="6" max="6" width="34.08984375" style="20" customWidth="1"/>
    <col min="7" max="7" width="27" style="20" customWidth="1"/>
    <col min="8" max="8" width="17.453125" style="20" customWidth="1"/>
    <col min="9" max="9" width="1.6328125" style="20" customWidth="1"/>
    <col min="10" max="11" width="1.453125" style="20" customWidth="1"/>
    <col min="12" max="12" width="1.453125" style="19" customWidth="1"/>
    <col min="13" max="13" width="10.453125" style="19" customWidth="1"/>
    <col min="14" max="14" width="21" style="19" customWidth="1"/>
    <col min="15" max="15" width="31.08984375" style="20" customWidth="1"/>
    <col min="16" max="16" width="39.36328125" style="20" customWidth="1"/>
    <col min="17" max="17" width="29.36328125" style="20" customWidth="1"/>
    <col min="18" max="18" width="17.453125" style="20" customWidth="1"/>
    <col min="19" max="19" width="1.6328125" style="20" customWidth="1"/>
    <col min="20" max="16384" width="8.90625" style="20"/>
  </cols>
  <sheetData>
    <row r="1" spans="2:19" ht="14.5" thickBot="1"/>
    <row r="2" spans="2:19" ht="14.5" thickBot="1">
      <c r="B2" s="52"/>
      <c r="C2" s="53"/>
      <c r="D2" s="53"/>
      <c r="E2" s="54"/>
      <c r="F2" s="54"/>
      <c r="G2" s="54"/>
      <c r="H2" s="54"/>
      <c r="I2" s="55"/>
      <c r="L2" s="52"/>
      <c r="M2" s="53"/>
      <c r="N2" s="53"/>
      <c r="O2" s="54"/>
      <c r="P2" s="54"/>
      <c r="Q2" s="54"/>
      <c r="R2" s="54"/>
      <c r="S2" s="55"/>
    </row>
    <row r="3" spans="2:19" ht="20.5" thickBot="1">
      <c r="B3" s="56"/>
      <c r="C3" s="691" t="s">
        <v>1053</v>
      </c>
      <c r="D3" s="692"/>
      <c r="E3" s="692"/>
      <c r="F3" s="692"/>
      <c r="G3" s="692"/>
      <c r="H3" s="693"/>
      <c r="I3" s="484"/>
      <c r="L3" s="56"/>
      <c r="M3" s="691" t="s">
        <v>1054</v>
      </c>
      <c r="N3" s="692"/>
      <c r="O3" s="692"/>
      <c r="P3" s="692"/>
      <c r="Q3" s="692"/>
      <c r="R3" s="693"/>
      <c r="S3" s="484"/>
    </row>
    <row r="4" spans="2:19">
      <c r="B4" s="694"/>
      <c r="C4" s="695"/>
      <c r="D4" s="695"/>
      <c r="E4" s="695"/>
      <c r="F4" s="695"/>
      <c r="G4" s="695"/>
      <c r="H4" s="485"/>
      <c r="I4" s="484"/>
      <c r="L4" s="694"/>
      <c r="M4" s="695"/>
      <c r="N4" s="695"/>
      <c r="O4" s="695"/>
      <c r="P4" s="695"/>
      <c r="Q4" s="695"/>
      <c r="R4" s="485"/>
      <c r="S4" s="484"/>
    </row>
    <row r="5" spans="2:19">
      <c r="B5" s="486"/>
      <c r="C5" s="696"/>
      <c r="D5" s="696"/>
      <c r="E5" s="696"/>
      <c r="F5" s="696"/>
      <c r="G5" s="696"/>
      <c r="H5" s="485"/>
      <c r="I5" s="484"/>
      <c r="L5" s="486"/>
      <c r="M5" s="696"/>
      <c r="N5" s="696"/>
      <c r="O5" s="696"/>
      <c r="P5" s="696"/>
      <c r="Q5" s="696"/>
      <c r="R5" s="485"/>
      <c r="S5" s="484"/>
    </row>
    <row r="6" spans="2:19">
      <c r="B6" s="486"/>
      <c r="C6" s="487"/>
      <c r="D6" s="488"/>
      <c r="E6" s="489"/>
      <c r="F6" s="489"/>
      <c r="G6" s="489"/>
      <c r="H6" s="485"/>
      <c r="I6" s="484"/>
      <c r="L6" s="486"/>
      <c r="M6" s="487"/>
      <c r="N6" s="488"/>
      <c r="O6" s="489"/>
      <c r="P6" s="489"/>
      <c r="Q6" s="489"/>
      <c r="R6" s="485"/>
      <c r="S6" s="484"/>
    </row>
    <row r="7" spans="2:19">
      <c r="B7" s="486"/>
      <c r="C7" s="620" t="s">
        <v>230</v>
      </c>
      <c r="D7" s="620"/>
      <c r="E7" s="490"/>
      <c r="F7" s="490"/>
      <c r="G7" s="490"/>
      <c r="H7" s="485"/>
      <c r="I7" s="484"/>
      <c r="L7" s="486"/>
      <c r="M7" s="620" t="s">
        <v>230</v>
      </c>
      <c r="N7" s="620"/>
      <c r="O7" s="490"/>
      <c r="P7" s="490"/>
      <c r="Q7" s="490"/>
      <c r="R7" s="485"/>
      <c r="S7" s="484"/>
    </row>
    <row r="8" spans="2:19" ht="39.75" customHeight="1" thickBot="1">
      <c r="B8" s="486"/>
      <c r="C8" s="683" t="s">
        <v>238</v>
      </c>
      <c r="D8" s="683"/>
      <c r="E8" s="683"/>
      <c r="F8" s="683"/>
      <c r="G8" s="683"/>
      <c r="H8" s="485"/>
      <c r="I8" s="484"/>
      <c r="L8" s="486"/>
      <c r="M8" s="683" t="s">
        <v>238</v>
      </c>
      <c r="N8" s="683"/>
      <c r="O8" s="683"/>
      <c r="P8" s="683"/>
      <c r="Q8" s="683"/>
      <c r="R8" s="485"/>
      <c r="S8" s="484"/>
    </row>
    <row r="9" spans="2:19" ht="50.15" customHeight="1" thickBot="1">
      <c r="B9" s="486"/>
      <c r="C9" s="684" t="s">
        <v>1055</v>
      </c>
      <c r="D9" s="684"/>
      <c r="E9" s="685">
        <v>2979902.3305087006</v>
      </c>
      <c r="F9" s="686"/>
      <c r="G9" s="687"/>
      <c r="H9" s="485"/>
      <c r="I9" s="484"/>
      <c r="L9" s="486"/>
      <c r="M9" s="684" t="s">
        <v>1055</v>
      </c>
      <c r="N9" s="684"/>
      <c r="O9" s="688">
        <v>2979902.3305087006</v>
      </c>
      <c r="P9" s="689"/>
      <c r="Q9" s="690"/>
      <c r="R9" s="485"/>
      <c r="S9" s="484"/>
    </row>
    <row r="10" spans="2:19" ht="99.9" customHeight="1" thickBot="1">
      <c r="B10" s="486"/>
      <c r="C10" s="620" t="s">
        <v>231</v>
      </c>
      <c r="D10" s="620"/>
      <c r="E10" s="697"/>
      <c r="F10" s="698"/>
      <c r="G10" s="699"/>
      <c r="H10" s="485"/>
      <c r="I10" s="484"/>
      <c r="L10" s="486"/>
      <c r="M10" s="620" t="s">
        <v>231</v>
      </c>
      <c r="N10" s="620"/>
      <c r="O10" s="697"/>
      <c r="P10" s="698"/>
      <c r="Q10" s="699"/>
      <c r="R10" s="485"/>
      <c r="S10" s="484"/>
    </row>
    <row r="11" spans="2:19" ht="14.5" thickBot="1">
      <c r="B11" s="486"/>
      <c r="C11" s="488"/>
      <c r="D11" s="488"/>
      <c r="E11" s="485"/>
      <c r="F11" s="485"/>
      <c r="G11" s="485"/>
      <c r="H11" s="485"/>
      <c r="I11" s="484"/>
      <c r="L11" s="486"/>
      <c r="M11" s="488"/>
      <c r="N11" s="488"/>
      <c r="O11" s="485"/>
      <c r="P11" s="485"/>
      <c r="Q11" s="485"/>
      <c r="R11" s="485"/>
      <c r="S11" s="484"/>
    </row>
    <row r="12" spans="2:19" ht="18.75" customHeight="1" thickBot="1">
      <c r="B12" s="486"/>
      <c r="C12" s="620" t="s">
        <v>290</v>
      </c>
      <c r="D12" s="620"/>
      <c r="E12" s="678" t="s">
        <v>826</v>
      </c>
      <c r="F12" s="679"/>
      <c r="G12" s="679"/>
      <c r="H12" s="485"/>
      <c r="I12" s="484"/>
      <c r="L12" s="486"/>
      <c r="M12" s="620" t="s">
        <v>290</v>
      </c>
      <c r="N12" s="620"/>
      <c r="O12" s="680" t="s">
        <v>826</v>
      </c>
      <c r="P12" s="681"/>
      <c r="Q12" s="682"/>
      <c r="R12" s="485"/>
      <c r="S12" s="484"/>
    </row>
    <row r="13" spans="2:19" ht="15" customHeight="1">
      <c r="B13" s="486"/>
      <c r="C13" s="673" t="s">
        <v>289</v>
      </c>
      <c r="D13" s="673"/>
      <c r="E13" s="673"/>
      <c r="F13" s="673"/>
      <c r="G13" s="673"/>
      <c r="H13" s="485"/>
      <c r="I13" s="484"/>
      <c r="L13" s="486"/>
      <c r="M13" s="673" t="s">
        <v>289</v>
      </c>
      <c r="N13" s="673"/>
      <c r="O13" s="673"/>
      <c r="P13" s="673"/>
      <c r="Q13" s="673"/>
      <c r="R13" s="485"/>
      <c r="S13" s="484"/>
    </row>
    <row r="14" spans="2:19" ht="15" customHeight="1">
      <c r="B14" s="486"/>
      <c r="C14" s="491"/>
      <c r="D14" s="491"/>
      <c r="E14" s="491"/>
      <c r="F14" s="491"/>
      <c r="G14" s="491"/>
      <c r="H14" s="485"/>
      <c r="I14" s="484"/>
      <c r="L14" s="486"/>
      <c r="M14" s="491"/>
      <c r="N14" s="491"/>
      <c r="O14" s="491"/>
      <c r="P14" s="491"/>
      <c r="Q14" s="491"/>
      <c r="R14" s="485"/>
      <c r="S14" s="484"/>
    </row>
    <row r="15" spans="2:19" ht="14.5" thickBot="1">
      <c r="B15" s="486"/>
      <c r="C15" s="620" t="s">
        <v>214</v>
      </c>
      <c r="D15" s="620"/>
      <c r="E15" s="485"/>
      <c r="F15" s="485"/>
      <c r="G15" s="485"/>
      <c r="H15" s="485"/>
      <c r="I15" s="484"/>
      <c r="L15" s="486"/>
      <c r="M15" s="620" t="s">
        <v>214</v>
      </c>
      <c r="N15" s="620"/>
      <c r="O15" s="485"/>
      <c r="P15" s="485"/>
      <c r="Q15" s="485"/>
      <c r="R15" s="485"/>
      <c r="S15" s="484"/>
    </row>
    <row r="16" spans="2:19" ht="43.5" customHeight="1" thickBot="1">
      <c r="B16" s="486"/>
      <c r="C16" s="620" t="s">
        <v>267</v>
      </c>
      <c r="D16" s="620"/>
      <c r="E16" s="674" t="s">
        <v>215</v>
      </c>
      <c r="F16" s="675"/>
      <c r="G16" s="676" t="s">
        <v>216</v>
      </c>
      <c r="H16" s="485"/>
      <c r="I16" s="484"/>
      <c r="L16" s="486"/>
      <c r="M16" s="620" t="s">
        <v>267</v>
      </c>
      <c r="N16" s="620"/>
      <c r="O16" s="674" t="s">
        <v>215</v>
      </c>
      <c r="P16" s="675"/>
      <c r="Q16" s="676" t="s">
        <v>216</v>
      </c>
      <c r="R16" s="485"/>
      <c r="S16" s="484"/>
    </row>
    <row r="17" spans="2:19" ht="43.5" customHeight="1" thickBot="1">
      <c r="B17" s="486"/>
      <c r="C17" s="492"/>
      <c r="D17" s="492"/>
      <c r="E17" s="493" t="s">
        <v>1056</v>
      </c>
      <c r="F17" s="494" t="s">
        <v>1057</v>
      </c>
      <c r="G17" s="677"/>
      <c r="H17" s="485"/>
      <c r="I17" s="484"/>
      <c r="L17" s="486"/>
      <c r="M17" s="492"/>
      <c r="N17" s="492"/>
      <c r="O17" s="493" t="s">
        <v>1056</v>
      </c>
      <c r="P17" s="494" t="s">
        <v>1058</v>
      </c>
      <c r="Q17" s="677"/>
      <c r="R17" s="485"/>
      <c r="S17" s="484"/>
    </row>
    <row r="18" spans="2:19" ht="61.5" customHeight="1">
      <c r="B18" s="486"/>
      <c r="C18" s="492"/>
      <c r="D18" s="492"/>
      <c r="E18" s="664" t="s">
        <v>827</v>
      </c>
      <c r="F18" s="495" t="s">
        <v>1059</v>
      </c>
      <c r="G18" s="665">
        <v>0</v>
      </c>
      <c r="H18" s="485"/>
      <c r="I18" s="484"/>
      <c r="L18" s="486"/>
      <c r="M18" s="492"/>
      <c r="N18" s="492"/>
      <c r="O18" s="668" t="s">
        <v>827</v>
      </c>
      <c r="P18" s="496" t="s">
        <v>1059</v>
      </c>
      <c r="Q18" s="497">
        <v>126.01</v>
      </c>
      <c r="R18" s="485"/>
      <c r="S18" s="484"/>
    </row>
    <row r="19" spans="2:19" ht="43.5" customHeight="1">
      <c r="B19" s="486"/>
      <c r="C19" s="492"/>
      <c r="D19" s="492"/>
      <c r="E19" s="664"/>
      <c r="F19" s="495" t="s">
        <v>1060</v>
      </c>
      <c r="G19" s="666"/>
      <c r="H19" s="485"/>
      <c r="I19" s="484"/>
      <c r="L19" s="486"/>
      <c r="M19" s="492"/>
      <c r="N19" s="492"/>
      <c r="O19" s="669"/>
      <c r="P19" s="498" t="s">
        <v>1060</v>
      </c>
      <c r="Q19" s="499">
        <v>1008.04</v>
      </c>
      <c r="R19" s="485"/>
      <c r="S19" s="484"/>
    </row>
    <row r="20" spans="2:19" ht="56">
      <c r="B20" s="486"/>
      <c r="C20" s="492"/>
      <c r="D20" s="492"/>
      <c r="E20" s="664"/>
      <c r="F20" s="495" t="s">
        <v>1061</v>
      </c>
      <c r="G20" s="667"/>
      <c r="H20" s="485"/>
      <c r="I20" s="484"/>
      <c r="L20" s="486"/>
      <c r="M20" s="492"/>
      <c r="N20" s="492"/>
      <c r="O20" s="669"/>
      <c r="P20" s="495" t="s">
        <v>1062</v>
      </c>
      <c r="Q20" s="499">
        <v>271.95999999999998</v>
      </c>
      <c r="R20" s="485"/>
      <c r="S20" s="484"/>
    </row>
    <row r="21" spans="2:19" ht="42">
      <c r="B21" s="486"/>
      <c r="C21" s="488"/>
      <c r="D21" s="488"/>
      <c r="E21" s="500" t="s">
        <v>1063</v>
      </c>
      <c r="F21" s="501" t="s">
        <v>1064</v>
      </c>
      <c r="G21" s="502">
        <v>1253.5700000000002</v>
      </c>
      <c r="H21" s="485"/>
      <c r="I21" s="484"/>
      <c r="L21" s="486"/>
      <c r="M21" s="488"/>
      <c r="N21" s="488"/>
      <c r="O21" s="619" t="s">
        <v>1063</v>
      </c>
      <c r="P21" s="429" t="s">
        <v>1065</v>
      </c>
      <c r="Q21" s="499">
        <v>75737.16</v>
      </c>
      <c r="R21" s="485"/>
      <c r="S21" s="484"/>
    </row>
    <row r="22" spans="2:19" ht="56">
      <c r="B22" s="486"/>
      <c r="C22" s="488"/>
      <c r="D22" s="488"/>
      <c r="E22" s="500" t="s">
        <v>1066</v>
      </c>
      <c r="F22" s="501" t="s">
        <v>1067</v>
      </c>
      <c r="G22" s="502">
        <v>15619.6</v>
      </c>
      <c r="H22" s="485"/>
      <c r="I22" s="484"/>
      <c r="L22" s="486"/>
      <c r="M22" s="488"/>
      <c r="N22" s="488"/>
      <c r="O22" s="658"/>
      <c r="P22" s="501" t="s">
        <v>1068</v>
      </c>
      <c r="Q22" s="499">
        <v>8572.02</v>
      </c>
      <c r="R22" s="485"/>
      <c r="S22" s="484"/>
    </row>
    <row r="23" spans="2:19" ht="42">
      <c r="B23" s="486"/>
      <c r="C23" s="488"/>
      <c r="D23" s="488"/>
      <c r="E23" s="500" t="s">
        <v>1069</v>
      </c>
      <c r="F23" s="501" t="s">
        <v>1070</v>
      </c>
      <c r="G23" s="502">
        <v>2483.63</v>
      </c>
      <c r="H23" s="485"/>
      <c r="I23" s="484"/>
      <c r="L23" s="486"/>
      <c r="M23" s="488"/>
      <c r="N23" s="488"/>
      <c r="O23" s="655"/>
      <c r="P23" s="501" t="s">
        <v>1071</v>
      </c>
      <c r="Q23" s="499">
        <v>823.4</v>
      </c>
      <c r="R23" s="485"/>
      <c r="S23" s="484"/>
    </row>
    <row r="24" spans="2:19" ht="56">
      <c r="B24" s="486"/>
      <c r="C24" s="488"/>
      <c r="D24" s="488"/>
      <c r="E24" s="500" t="s">
        <v>1072</v>
      </c>
      <c r="F24" s="501" t="s">
        <v>1073</v>
      </c>
      <c r="G24" s="502">
        <v>32954.080000000002</v>
      </c>
      <c r="H24" s="485"/>
      <c r="I24" s="484"/>
      <c r="L24" s="486"/>
      <c r="M24" s="488"/>
      <c r="N24" s="488"/>
      <c r="O24" s="619" t="s">
        <v>1074</v>
      </c>
      <c r="P24" s="429" t="s">
        <v>1067</v>
      </c>
      <c r="Q24" s="499">
        <v>2750</v>
      </c>
      <c r="R24" s="485"/>
      <c r="S24" s="484"/>
    </row>
    <row r="25" spans="2:19" ht="30" customHeight="1">
      <c r="B25" s="486"/>
      <c r="C25" s="488"/>
      <c r="D25" s="488"/>
      <c r="E25" s="670" t="s">
        <v>1075</v>
      </c>
      <c r="F25" s="501" t="s">
        <v>1076</v>
      </c>
      <c r="G25" s="502">
        <v>752.3</v>
      </c>
      <c r="H25" s="485"/>
      <c r="I25" s="484"/>
      <c r="L25" s="486"/>
      <c r="M25" s="488"/>
      <c r="N25" s="488"/>
      <c r="O25" s="658"/>
      <c r="P25" s="501" t="s">
        <v>1077</v>
      </c>
      <c r="Q25" s="499">
        <v>5330.1</v>
      </c>
      <c r="R25" s="485"/>
      <c r="S25" s="484"/>
    </row>
    <row r="26" spans="2:19" ht="28">
      <c r="B26" s="486"/>
      <c r="C26" s="488"/>
      <c r="D26" s="488"/>
      <c r="E26" s="671"/>
      <c r="F26" s="501" t="s">
        <v>1078</v>
      </c>
      <c r="G26" s="502">
        <v>19868.68</v>
      </c>
      <c r="H26" s="485"/>
      <c r="I26" s="484"/>
      <c r="L26" s="486"/>
      <c r="M26" s="488"/>
      <c r="N26" s="488"/>
      <c r="O26" s="655"/>
      <c r="P26" s="501" t="s">
        <v>1079</v>
      </c>
      <c r="Q26" s="499">
        <v>7537.9600000000009</v>
      </c>
      <c r="R26" s="485"/>
      <c r="S26" s="484"/>
    </row>
    <row r="27" spans="2:19" ht="28">
      <c r="B27" s="486"/>
      <c r="C27" s="488"/>
      <c r="D27" s="488"/>
      <c r="E27" s="671"/>
      <c r="F27" s="501" t="s">
        <v>1080</v>
      </c>
      <c r="G27" s="502">
        <v>18170.849999999999</v>
      </c>
      <c r="H27" s="485"/>
      <c r="I27" s="484"/>
      <c r="L27" s="486"/>
      <c r="M27" s="488"/>
      <c r="N27" s="488"/>
      <c r="O27" s="503" t="s">
        <v>1081</v>
      </c>
      <c r="P27" s="501" t="s">
        <v>1082</v>
      </c>
      <c r="Q27" s="499">
        <v>4000</v>
      </c>
      <c r="R27" s="485"/>
      <c r="S27" s="484"/>
    </row>
    <row r="28" spans="2:19" ht="42">
      <c r="B28" s="486"/>
      <c r="C28" s="488"/>
      <c r="D28" s="488"/>
      <c r="E28" s="672"/>
      <c r="F28" s="501" t="s">
        <v>1083</v>
      </c>
      <c r="G28" s="502">
        <v>0</v>
      </c>
      <c r="H28" s="485"/>
      <c r="I28" s="484"/>
      <c r="L28" s="486"/>
      <c r="M28" s="488"/>
      <c r="N28" s="488"/>
      <c r="O28" s="619" t="s">
        <v>1084</v>
      </c>
      <c r="P28" s="501" t="s">
        <v>1085</v>
      </c>
      <c r="Q28" s="499">
        <v>17753.93</v>
      </c>
      <c r="R28" s="485"/>
      <c r="S28" s="484"/>
    </row>
    <row r="29" spans="2:19" ht="42">
      <c r="B29" s="486"/>
      <c r="C29" s="488"/>
      <c r="D29" s="488"/>
      <c r="E29" s="500" t="s">
        <v>1086</v>
      </c>
      <c r="F29" s="501" t="s">
        <v>1087</v>
      </c>
      <c r="G29" s="502">
        <v>3241.6</v>
      </c>
      <c r="H29" s="485"/>
      <c r="I29" s="484"/>
      <c r="L29" s="486"/>
      <c r="M29" s="488"/>
      <c r="N29" s="488"/>
      <c r="O29" s="655"/>
      <c r="P29" s="501" t="str">
        <f>"1.2.3.2 M"&amp;LOWER("EJORAR GESTIÓN EFECTIVA DE LAS ACTIVIDADES IMPLEMENTADAS POR EL PROYECTO")</f>
        <v>1.2.3.2 Mejorar gestión efectiva de las actividades implementadas por el proyecto</v>
      </c>
      <c r="Q29" s="499">
        <v>1206.24</v>
      </c>
      <c r="R29" s="485"/>
      <c r="S29" s="484"/>
    </row>
    <row r="30" spans="2:19" ht="56">
      <c r="B30" s="486"/>
      <c r="C30" s="488"/>
      <c r="D30" s="488"/>
      <c r="E30" s="501" t="s">
        <v>1088</v>
      </c>
      <c r="F30" s="501" t="s">
        <v>1089</v>
      </c>
      <c r="G30" s="502">
        <v>307.07</v>
      </c>
      <c r="H30" s="485"/>
      <c r="I30" s="484"/>
      <c r="L30" s="486"/>
      <c r="M30" s="488"/>
      <c r="N30" s="488"/>
      <c r="O30" s="619" t="s">
        <v>1069</v>
      </c>
      <c r="P30" s="501" t="s">
        <v>1090</v>
      </c>
      <c r="Q30" s="499">
        <v>21625.550000000003</v>
      </c>
      <c r="R30" s="485"/>
      <c r="S30" s="484"/>
    </row>
    <row r="31" spans="2:19" ht="70">
      <c r="B31" s="486"/>
      <c r="C31" s="488"/>
      <c r="D31" s="488"/>
      <c r="E31" s="500" t="s">
        <v>1091</v>
      </c>
      <c r="F31" s="501" t="s">
        <v>1092</v>
      </c>
      <c r="G31" s="502">
        <v>0</v>
      </c>
      <c r="H31" s="485"/>
      <c r="I31" s="484"/>
      <c r="L31" s="486"/>
      <c r="M31" s="488"/>
      <c r="N31" s="488"/>
      <c r="O31" s="655"/>
      <c r="P31" s="501" t="s">
        <v>1093</v>
      </c>
      <c r="Q31" s="499">
        <v>1000</v>
      </c>
      <c r="R31" s="485"/>
      <c r="S31" s="484"/>
    </row>
    <row r="32" spans="2:19" ht="56">
      <c r="B32" s="486"/>
      <c r="C32" s="488"/>
      <c r="D32" s="488"/>
      <c r="E32" s="500" t="s">
        <v>1094</v>
      </c>
      <c r="F32" s="501" t="s">
        <v>1095</v>
      </c>
      <c r="G32" s="502">
        <v>0</v>
      </c>
      <c r="H32" s="485"/>
      <c r="I32" s="484"/>
      <c r="L32" s="486"/>
      <c r="M32" s="488"/>
      <c r="N32" s="488"/>
      <c r="O32" s="619" t="s">
        <v>1072</v>
      </c>
      <c r="P32" s="501" t="s">
        <v>1096</v>
      </c>
      <c r="Q32" s="499">
        <v>361163</v>
      </c>
      <c r="R32" s="485"/>
      <c r="S32" s="484"/>
    </row>
    <row r="33" spans="2:19" ht="70">
      <c r="B33" s="486"/>
      <c r="C33" s="488"/>
      <c r="D33" s="488"/>
      <c r="E33" s="500" t="s">
        <v>1097</v>
      </c>
      <c r="F33" s="501" t="s">
        <v>1098</v>
      </c>
      <c r="G33" s="502">
        <v>0</v>
      </c>
      <c r="H33" s="485"/>
      <c r="I33" s="484"/>
      <c r="L33" s="486"/>
      <c r="M33" s="488"/>
      <c r="N33" s="488"/>
      <c r="O33" s="658"/>
      <c r="P33" s="501" t="s">
        <v>1099</v>
      </c>
      <c r="Q33" s="499">
        <v>0</v>
      </c>
      <c r="R33" s="485"/>
      <c r="S33" s="484"/>
    </row>
    <row r="34" spans="2:19" ht="48.75" customHeight="1">
      <c r="B34" s="486"/>
      <c r="C34" s="488"/>
      <c r="D34" s="488"/>
      <c r="E34" s="504" t="s">
        <v>1100</v>
      </c>
      <c r="F34" s="501" t="s">
        <v>1101</v>
      </c>
      <c r="G34" s="502">
        <v>0</v>
      </c>
      <c r="H34" s="485"/>
      <c r="I34" s="484"/>
      <c r="L34" s="486"/>
      <c r="M34" s="488"/>
      <c r="N34" s="488"/>
      <c r="O34" s="655"/>
      <c r="P34" s="501" t="s">
        <v>1102</v>
      </c>
      <c r="Q34" s="499">
        <v>6984.62</v>
      </c>
      <c r="R34" s="485"/>
      <c r="S34" s="484"/>
    </row>
    <row r="35" spans="2:19" ht="54.75" customHeight="1">
      <c r="B35" s="486"/>
      <c r="C35" s="488"/>
      <c r="D35" s="488"/>
      <c r="E35" s="504" t="s">
        <v>1103</v>
      </c>
      <c r="F35" s="501" t="s">
        <v>1104</v>
      </c>
      <c r="G35" s="502">
        <v>307.07</v>
      </c>
      <c r="H35" s="485"/>
      <c r="I35" s="484"/>
      <c r="L35" s="486"/>
      <c r="M35" s="488"/>
      <c r="N35" s="488"/>
      <c r="O35" s="659" t="s">
        <v>1075</v>
      </c>
      <c r="P35" s="501" t="s">
        <v>1076</v>
      </c>
      <c r="Q35" s="499">
        <v>0</v>
      </c>
      <c r="R35" s="485"/>
      <c r="S35" s="484"/>
    </row>
    <row r="36" spans="2:19" ht="28">
      <c r="B36" s="486"/>
      <c r="C36" s="488"/>
      <c r="D36" s="488"/>
      <c r="E36" s="643" t="s">
        <v>1105</v>
      </c>
      <c r="F36" s="501" t="s">
        <v>1106</v>
      </c>
      <c r="G36" s="502">
        <v>50960.72</v>
      </c>
      <c r="H36" s="485"/>
      <c r="I36" s="484"/>
      <c r="L36" s="486"/>
      <c r="M36" s="488"/>
      <c r="N36" s="488"/>
      <c r="O36" s="660"/>
      <c r="P36" s="501" t="s">
        <v>1078</v>
      </c>
      <c r="Q36" s="499">
        <v>8500</v>
      </c>
      <c r="R36" s="485"/>
      <c r="S36" s="484"/>
    </row>
    <row r="37" spans="2:19" ht="28">
      <c r="B37" s="486"/>
      <c r="C37" s="488"/>
      <c r="D37" s="488"/>
      <c r="E37" s="644"/>
      <c r="F37" s="501" t="s">
        <v>1107</v>
      </c>
      <c r="G37" s="502">
        <v>14524.57</v>
      </c>
      <c r="H37" s="485"/>
      <c r="I37" s="484"/>
      <c r="L37" s="486"/>
      <c r="M37" s="488"/>
      <c r="N37" s="488"/>
      <c r="O37" s="660"/>
      <c r="P37" s="501" t="s">
        <v>1080</v>
      </c>
      <c r="Q37" s="499">
        <v>12000</v>
      </c>
      <c r="R37" s="485"/>
      <c r="S37" s="484"/>
    </row>
    <row r="38" spans="2:19" ht="28">
      <c r="B38" s="486"/>
      <c r="C38" s="488"/>
      <c r="D38" s="488"/>
      <c r="E38" s="644"/>
      <c r="F38" s="501" t="s">
        <v>1108</v>
      </c>
      <c r="G38" s="502">
        <v>908.49</v>
      </c>
      <c r="H38" s="485"/>
      <c r="I38" s="484"/>
      <c r="L38" s="486"/>
      <c r="M38" s="488"/>
      <c r="N38" s="488"/>
      <c r="O38" s="660"/>
      <c r="P38" s="501" t="s">
        <v>1083</v>
      </c>
      <c r="Q38" s="499">
        <v>123674.69</v>
      </c>
      <c r="R38" s="485"/>
      <c r="S38" s="484"/>
    </row>
    <row r="39" spans="2:19" ht="28">
      <c r="B39" s="486"/>
      <c r="C39" s="488"/>
      <c r="D39" s="488"/>
      <c r="E39" s="644"/>
      <c r="F39" s="501" t="s">
        <v>1109</v>
      </c>
      <c r="G39" s="502">
        <v>8933.73</v>
      </c>
      <c r="H39" s="485"/>
      <c r="I39" s="484"/>
      <c r="L39" s="486"/>
      <c r="M39" s="488"/>
      <c r="N39" s="488"/>
      <c r="O39" s="660"/>
      <c r="P39" s="501" t="s">
        <v>1110</v>
      </c>
      <c r="Q39" s="499">
        <v>249.56</v>
      </c>
      <c r="R39" s="485"/>
      <c r="S39" s="484"/>
    </row>
    <row r="40" spans="2:19" ht="42">
      <c r="B40" s="486"/>
      <c r="C40" s="488"/>
      <c r="D40" s="488"/>
      <c r="E40" s="644"/>
      <c r="F40" s="501" t="s">
        <v>1111</v>
      </c>
      <c r="G40" s="502">
        <v>154.35</v>
      </c>
      <c r="H40" s="485"/>
      <c r="I40" s="484"/>
      <c r="L40" s="486"/>
      <c r="M40" s="488"/>
      <c r="N40" s="488"/>
      <c r="O40" s="661"/>
      <c r="P40" s="501" t="s">
        <v>1112</v>
      </c>
      <c r="Q40" s="499">
        <v>0</v>
      </c>
      <c r="R40" s="485"/>
      <c r="S40" s="484"/>
    </row>
    <row r="41" spans="2:19" ht="42.5" thickBot="1">
      <c r="B41" s="486"/>
      <c r="C41" s="488"/>
      <c r="D41" s="488"/>
      <c r="E41" s="644"/>
      <c r="F41" s="505" t="s">
        <v>1113</v>
      </c>
      <c r="G41" s="506">
        <v>9298.6799999999985</v>
      </c>
      <c r="H41" s="485"/>
      <c r="I41" s="484"/>
      <c r="L41" s="486"/>
      <c r="M41" s="488"/>
      <c r="N41" s="488"/>
      <c r="O41" s="503" t="s">
        <v>1086</v>
      </c>
      <c r="P41" s="507" t="s">
        <v>1087</v>
      </c>
      <c r="Q41" s="499">
        <v>21824.629999999997</v>
      </c>
      <c r="R41" s="485"/>
      <c r="S41" s="484"/>
    </row>
    <row r="42" spans="2:19" ht="63" customHeight="1">
      <c r="B42" s="486"/>
      <c r="C42" s="488"/>
      <c r="D42" s="488"/>
      <c r="E42" s="633" t="s">
        <v>1114</v>
      </c>
      <c r="F42" s="634"/>
      <c r="G42" s="508">
        <f>G18+G21+G22+G23+G24+G25+G26+G27+G28+G29+G30+G31+G32+G33+G34+G35</f>
        <v>94958.450000000041</v>
      </c>
      <c r="H42" s="485"/>
      <c r="I42" s="484"/>
      <c r="L42" s="486"/>
      <c r="M42" s="488"/>
      <c r="N42" s="488"/>
      <c r="O42" s="662" t="s">
        <v>1115</v>
      </c>
      <c r="P42" s="501" t="s">
        <v>1116</v>
      </c>
      <c r="Q42" s="499">
        <v>25660</v>
      </c>
      <c r="R42" s="485"/>
      <c r="S42" s="484"/>
    </row>
    <row r="43" spans="2:19" ht="51.75" customHeight="1">
      <c r="B43" s="486"/>
      <c r="C43" s="488"/>
      <c r="D43" s="488"/>
      <c r="E43" s="623" t="s">
        <v>1117</v>
      </c>
      <c r="F43" s="624"/>
      <c r="G43" s="499">
        <f>G36+G37+G38+G39+G40+G41</f>
        <v>84780.54</v>
      </c>
      <c r="H43" s="485"/>
      <c r="I43" s="484"/>
      <c r="L43" s="486"/>
      <c r="M43" s="488"/>
      <c r="N43" s="488"/>
      <c r="O43" s="663"/>
      <c r="P43" s="501" t="s">
        <v>1118</v>
      </c>
      <c r="Q43" s="499">
        <v>4707.9400000000005</v>
      </c>
      <c r="R43" s="485"/>
      <c r="S43" s="484"/>
    </row>
    <row r="44" spans="2:19" ht="75.75" customHeight="1" thickBot="1">
      <c r="B44" s="486"/>
      <c r="C44" s="488"/>
      <c r="D44" s="488"/>
      <c r="E44" s="637" t="s">
        <v>1119</v>
      </c>
      <c r="F44" s="638"/>
      <c r="G44" s="509">
        <f>SUM(G42:G43)</f>
        <v>179738.99000000005</v>
      </c>
      <c r="H44" s="485"/>
      <c r="I44" s="484"/>
      <c r="L44" s="486"/>
      <c r="M44" s="488"/>
      <c r="N44" s="488"/>
      <c r="O44" s="663"/>
      <c r="P44" s="501" t="s">
        <v>1120</v>
      </c>
      <c r="Q44" s="499">
        <v>17520</v>
      </c>
      <c r="R44" s="485"/>
      <c r="S44" s="484"/>
    </row>
    <row r="45" spans="2:19" ht="60" customHeight="1">
      <c r="B45" s="486"/>
      <c r="C45" s="488"/>
      <c r="D45" s="488"/>
      <c r="E45" s="485"/>
      <c r="F45" s="485"/>
      <c r="G45" s="485"/>
      <c r="H45" s="485"/>
      <c r="I45" s="484"/>
      <c r="L45" s="486"/>
      <c r="M45" s="488"/>
      <c r="N45" s="488"/>
      <c r="O45" s="619" t="s">
        <v>1088</v>
      </c>
      <c r="P45" s="501" t="s">
        <v>1089</v>
      </c>
      <c r="Q45" s="499">
        <v>10790.650000000001</v>
      </c>
      <c r="R45" s="485"/>
      <c r="S45" s="484"/>
    </row>
    <row r="46" spans="2:19" ht="81.75" customHeight="1">
      <c r="B46" s="486"/>
      <c r="C46" s="620" t="s">
        <v>265</v>
      </c>
      <c r="D46" s="620"/>
      <c r="E46" s="485"/>
      <c r="F46" s="485"/>
      <c r="G46" s="485"/>
      <c r="H46" s="485"/>
      <c r="I46" s="484"/>
      <c r="L46" s="486"/>
      <c r="M46" s="488"/>
      <c r="N46" s="488"/>
      <c r="O46" s="655"/>
      <c r="P46" s="501" t="s">
        <v>1121</v>
      </c>
      <c r="Q46" s="499">
        <v>533.65</v>
      </c>
      <c r="R46" s="485"/>
      <c r="S46" s="484"/>
    </row>
    <row r="47" spans="2:19" ht="45" customHeight="1">
      <c r="B47" s="486"/>
      <c r="C47" s="620" t="s">
        <v>268</v>
      </c>
      <c r="D47" s="620"/>
      <c r="E47" s="656" t="s">
        <v>215</v>
      </c>
      <c r="F47" s="657"/>
      <c r="G47" s="640" t="s">
        <v>217</v>
      </c>
      <c r="H47" s="640" t="s">
        <v>239</v>
      </c>
      <c r="I47" s="484"/>
      <c r="L47" s="486"/>
      <c r="M47" s="488"/>
      <c r="N47" s="488"/>
      <c r="O47" s="503" t="s">
        <v>1091</v>
      </c>
      <c r="P47" s="501" t="s">
        <v>1092</v>
      </c>
      <c r="Q47" s="499">
        <v>0</v>
      </c>
      <c r="R47" s="485"/>
      <c r="S47" s="484"/>
    </row>
    <row r="48" spans="2:19" ht="37.5" customHeight="1">
      <c r="B48" s="486"/>
      <c r="C48" s="492"/>
      <c r="D48" s="492"/>
      <c r="E48" s="510" t="s">
        <v>1056</v>
      </c>
      <c r="F48" s="510" t="s">
        <v>1058</v>
      </c>
      <c r="G48" s="640"/>
      <c r="H48" s="640"/>
      <c r="I48" s="484"/>
      <c r="L48" s="486"/>
      <c r="M48" s="492"/>
      <c r="N48" s="492"/>
      <c r="O48" s="503" t="s">
        <v>1094</v>
      </c>
      <c r="P48" s="501" t="s">
        <v>1095</v>
      </c>
      <c r="Q48" s="499">
        <v>0</v>
      </c>
      <c r="R48" s="485"/>
      <c r="S48" s="484"/>
    </row>
    <row r="49" spans="2:20" ht="72" customHeight="1">
      <c r="B49" s="486"/>
      <c r="C49" s="488"/>
      <c r="D49" s="488"/>
      <c r="E49" s="643" t="s">
        <v>1122</v>
      </c>
      <c r="F49" s="511" t="s">
        <v>1123</v>
      </c>
      <c r="G49" s="512">
        <v>78100</v>
      </c>
      <c r="H49" s="513" t="s">
        <v>1124</v>
      </c>
      <c r="I49" s="484"/>
      <c r="L49" s="486"/>
      <c r="M49" s="488"/>
      <c r="N49" s="488"/>
      <c r="O49" s="648" t="s">
        <v>1097</v>
      </c>
      <c r="P49" s="501" t="s">
        <v>1098</v>
      </c>
      <c r="Q49" s="499">
        <v>0</v>
      </c>
      <c r="R49" s="485"/>
      <c r="S49" s="484"/>
    </row>
    <row r="50" spans="2:20" ht="56">
      <c r="B50" s="486"/>
      <c r="C50" s="488"/>
      <c r="D50" s="488"/>
      <c r="E50" s="644"/>
      <c r="F50" s="514" t="s">
        <v>1125</v>
      </c>
      <c r="G50" s="515">
        <v>98800</v>
      </c>
      <c r="H50" s="513" t="s">
        <v>1126</v>
      </c>
      <c r="I50" s="484"/>
      <c r="L50" s="486"/>
      <c r="M50" s="488"/>
      <c r="N50" s="488"/>
      <c r="O50" s="649"/>
      <c r="P50" s="501" t="s">
        <v>1127</v>
      </c>
      <c r="Q50" s="499">
        <v>0</v>
      </c>
      <c r="R50" s="485"/>
      <c r="S50" s="484"/>
    </row>
    <row r="51" spans="2:20" ht="42">
      <c r="B51" s="486"/>
      <c r="C51" s="488"/>
      <c r="D51" s="488"/>
      <c r="E51" s="645"/>
      <c r="F51" s="511" t="s">
        <v>1128</v>
      </c>
      <c r="G51" s="515">
        <v>46000</v>
      </c>
      <c r="H51" s="513" t="s">
        <v>1129</v>
      </c>
      <c r="I51" s="484"/>
      <c r="L51" s="486"/>
      <c r="M51" s="488"/>
      <c r="N51" s="488"/>
      <c r="O51" s="516" t="s">
        <v>1100</v>
      </c>
      <c r="P51" s="501" t="s">
        <v>1101</v>
      </c>
      <c r="Q51" s="499">
        <v>0</v>
      </c>
      <c r="R51" s="485"/>
      <c r="S51" s="484"/>
    </row>
    <row r="52" spans="2:20" ht="45" customHeight="1">
      <c r="B52" s="486"/>
      <c r="C52" s="488"/>
      <c r="D52" s="488"/>
      <c r="E52" s="643" t="s">
        <v>1063</v>
      </c>
      <c r="F52" s="501" t="s">
        <v>1130</v>
      </c>
      <c r="G52" s="515">
        <v>88800</v>
      </c>
      <c r="H52" s="513" t="s">
        <v>828</v>
      </c>
      <c r="I52" s="484"/>
      <c r="L52" s="486"/>
      <c r="M52" s="488"/>
      <c r="N52" s="488"/>
      <c r="O52" s="516" t="s">
        <v>1103</v>
      </c>
      <c r="P52" s="501" t="s">
        <v>1104</v>
      </c>
      <c r="Q52" s="499">
        <v>0</v>
      </c>
      <c r="R52" s="485"/>
      <c r="S52" s="484"/>
    </row>
    <row r="53" spans="2:20" ht="42">
      <c r="B53" s="486"/>
      <c r="C53" s="488"/>
      <c r="D53" s="488"/>
      <c r="E53" s="644"/>
      <c r="F53" s="501" t="s">
        <v>1068</v>
      </c>
      <c r="G53" s="515">
        <v>62400</v>
      </c>
      <c r="H53" s="513" t="s">
        <v>828</v>
      </c>
      <c r="I53" s="484"/>
      <c r="L53" s="486"/>
      <c r="M53" s="488"/>
      <c r="N53" s="488"/>
      <c r="O53" s="650" t="s">
        <v>1105</v>
      </c>
      <c r="P53" s="501" t="s">
        <v>1106</v>
      </c>
      <c r="Q53" s="499">
        <v>55103.799999999996</v>
      </c>
      <c r="R53" s="485"/>
      <c r="S53" s="484"/>
    </row>
    <row r="54" spans="2:20" ht="42">
      <c r="B54" s="486"/>
      <c r="C54" s="488"/>
      <c r="D54" s="488"/>
      <c r="E54" s="645"/>
      <c r="F54" s="501" t="s">
        <v>1071</v>
      </c>
      <c r="G54" s="515">
        <v>105780</v>
      </c>
      <c r="H54" s="513" t="s">
        <v>1131</v>
      </c>
      <c r="I54" s="484"/>
      <c r="L54" s="486"/>
      <c r="M54" s="488"/>
      <c r="N54" s="488"/>
      <c r="O54" s="651"/>
      <c r="P54" s="501" t="s">
        <v>1107</v>
      </c>
      <c r="Q54" s="499">
        <v>23715.4</v>
      </c>
      <c r="R54" s="485"/>
      <c r="S54" s="484"/>
    </row>
    <row r="55" spans="2:20" ht="28">
      <c r="B55" s="486"/>
      <c r="C55" s="488"/>
      <c r="D55" s="488"/>
      <c r="E55" s="643" t="s">
        <v>1066</v>
      </c>
      <c r="F55" s="501" t="s">
        <v>1132</v>
      </c>
      <c r="G55" s="515">
        <v>130650</v>
      </c>
      <c r="H55" s="513" t="s">
        <v>828</v>
      </c>
      <c r="I55" s="484"/>
      <c r="L55" s="486"/>
      <c r="M55" s="488"/>
      <c r="N55" s="488"/>
      <c r="O55" s="651"/>
      <c r="P55" s="501" t="s">
        <v>1108</v>
      </c>
      <c r="Q55" s="499">
        <v>13073.529999999999</v>
      </c>
      <c r="R55" s="485"/>
      <c r="S55" s="484"/>
    </row>
    <row r="56" spans="2:20">
      <c r="B56" s="486"/>
      <c r="C56" s="488"/>
      <c r="D56" s="488"/>
      <c r="E56" s="644"/>
      <c r="F56" s="501" t="s">
        <v>1077</v>
      </c>
      <c r="G56" s="515">
        <v>81900</v>
      </c>
      <c r="H56" s="513" t="s">
        <v>828</v>
      </c>
      <c r="I56" s="484"/>
      <c r="L56" s="486"/>
      <c r="M56" s="488"/>
      <c r="N56" s="488"/>
      <c r="O56" s="651"/>
      <c r="P56" s="501" t="s">
        <v>1109</v>
      </c>
      <c r="Q56" s="499">
        <v>19089.150000000001</v>
      </c>
      <c r="R56" s="485"/>
      <c r="S56" s="484"/>
    </row>
    <row r="57" spans="2:20" ht="28">
      <c r="B57" s="486"/>
      <c r="C57" s="488"/>
      <c r="D57" s="488"/>
      <c r="E57" s="645"/>
      <c r="F57" s="501" t="s">
        <v>1079</v>
      </c>
      <c r="G57" s="515">
        <v>104600</v>
      </c>
      <c r="H57" s="513" t="s">
        <v>828</v>
      </c>
      <c r="I57" s="484"/>
      <c r="L57" s="486"/>
      <c r="M57" s="488"/>
      <c r="N57" s="488"/>
      <c r="O57" s="651"/>
      <c r="P57" s="501" t="str">
        <f>"D"&amp;LOWER("ISEÑO DEL SISTEMA DE MONITOREO Y EVALUACIÓN Y ELABORACIÓN DE LA LÍNEA BASE")</f>
        <v>Diseño del sistema de monitoreo y evaluación y elaboración de la línea base</v>
      </c>
      <c r="Q57" s="499">
        <v>1069.3499999999999</v>
      </c>
      <c r="R57" s="485"/>
      <c r="S57" s="484"/>
    </row>
    <row r="58" spans="2:20" ht="42.5" thickBot="1">
      <c r="B58" s="486"/>
      <c r="C58" s="488"/>
      <c r="D58" s="488"/>
      <c r="E58" s="495" t="s">
        <v>1133</v>
      </c>
      <c r="F58" s="501" t="s">
        <v>1082</v>
      </c>
      <c r="G58" s="515">
        <v>30000</v>
      </c>
      <c r="H58" s="513" t="s">
        <v>1134</v>
      </c>
      <c r="I58" s="484"/>
      <c r="L58" s="486"/>
      <c r="M58" s="488"/>
      <c r="N58" s="488"/>
      <c r="O58" s="652"/>
      <c r="P58" s="505" t="s">
        <v>1135</v>
      </c>
      <c r="Q58" s="499">
        <v>7437.4699999999993</v>
      </c>
      <c r="R58" s="485"/>
      <c r="S58" s="484"/>
    </row>
    <row r="59" spans="2:20" ht="42.5" thickBot="1">
      <c r="B59" s="486"/>
      <c r="C59" s="488"/>
      <c r="D59" s="488"/>
      <c r="E59" s="495" t="s">
        <v>1136</v>
      </c>
      <c r="F59" s="501" t="s">
        <v>1085</v>
      </c>
      <c r="G59" s="515">
        <v>166900</v>
      </c>
      <c r="H59" s="513" t="s">
        <v>828</v>
      </c>
      <c r="I59" s="484"/>
      <c r="L59" s="486"/>
      <c r="M59" s="488"/>
      <c r="N59" s="488"/>
      <c r="O59" s="653" t="s">
        <v>1114</v>
      </c>
      <c r="P59" s="654"/>
      <c r="Q59" s="584">
        <f>SUM(Q18:Q52)</f>
        <v>741351.11</v>
      </c>
      <c r="R59" s="485"/>
      <c r="S59" s="484"/>
    </row>
    <row r="60" spans="2:20" ht="56">
      <c r="B60" s="486"/>
      <c r="C60" s="488"/>
      <c r="D60" s="488"/>
      <c r="E60" s="495" t="s">
        <v>1069</v>
      </c>
      <c r="F60" s="501" t="s">
        <v>1093</v>
      </c>
      <c r="G60" s="517">
        <v>6000</v>
      </c>
      <c r="H60" s="513" t="s">
        <v>828</v>
      </c>
      <c r="I60" s="484"/>
      <c r="L60" s="486"/>
      <c r="M60" s="488"/>
      <c r="N60" s="488"/>
      <c r="O60" s="621" t="s">
        <v>1117</v>
      </c>
      <c r="P60" s="622"/>
      <c r="Q60" s="499">
        <f>SUM(Q53:Q58)</f>
        <v>119488.70000000001</v>
      </c>
      <c r="R60" s="485"/>
      <c r="S60" s="484"/>
    </row>
    <row r="61" spans="2:20" ht="27.75" customHeight="1" thickBot="1">
      <c r="B61" s="486"/>
      <c r="C61" s="488"/>
      <c r="D61" s="488"/>
      <c r="E61" s="643" t="s">
        <v>1072</v>
      </c>
      <c r="F61" s="501" t="s">
        <v>1096</v>
      </c>
      <c r="G61" s="517">
        <v>960000</v>
      </c>
      <c r="H61" s="513" t="s">
        <v>1137</v>
      </c>
      <c r="I61" s="484"/>
      <c r="L61" s="486"/>
      <c r="M61" s="488"/>
      <c r="N61" s="488"/>
      <c r="O61" s="607" t="s">
        <v>1119</v>
      </c>
      <c r="P61" s="608"/>
      <c r="Q61" s="509">
        <f>SUM(Q59:Q60)</f>
        <v>860839.81</v>
      </c>
      <c r="R61" s="485"/>
      <c r="S61" s="484"/>
    </row>
    <row r="62" spans="2:20" ht="28">
      <c r="B62" s="486"/>
      <c r="C62" s="488"/>
      <c r="D62" s="488"/>
      <c r="E62" s="644"/>
      <c r="F62" s="501" t="s">
        <v>1099</v>
      </c>
      <c r="G62" s="517">
        <v>140000</v>
      </c>
      <c r="H62" s="513" t="s">
        <v>1138</v>
      </c>
      <c r="I62" s="484"/>
      <c r="L62" s="486"/>
      <c r="M62" s="488"/>
      <c r="N62" s="488"/>
      <c r="O62" s="485"/>
      <c r="P62" s="485"/>
      <c r="Q62" s="485"/>
      <c r="R62" s="485"/>
      <c r="S62" s="484"/>
    </row>
    <row r="63" spans="2:20" ht="42.5" thickBot="1">
      <c r="B63" s="486"/>
      <c r="C63" s="488"/>
      <c r="D63" s="488"/>
      <c r="E63" s="645"/>
      <c r="F63" s="501" t="s">
        <v>1102</v>
      </c>
      <c r="G63" s="517">
        <v>26000</v>
      </c>
      <c r="H63" s="513" t="s">
        <v>828</v>
      </c>
      <c r="I63" s="484"/>
      <c r="L63" s="486"/>
      <c r="M63" s="620" t="s">
        <v>265</v>
      </c>
      <c r="N63" s="620"/>
      <c r="O63" s="485"/>
      <c r="P63" s="485"/>
      <c r="Q63" s="485"/>
      <c r="R63" s="485"/>
      <c r="S63" s="484"/>
    </row>
    <row r="64" spans="2:20" ht="30" customHeight="1">
      <c r="B64" s="486"/>
      <c r="C64" s="488"/>
      <c r="D64" s="488"/>
      <c r="E64" s="643" t="s">
        <v>1075</v>
      </c>
      <c r="F64" s="501" t="s">
        <v>1139</v>
      </c>
      <c r="G64" s="517">
        <v>5000</v>
      </c>
      <c r="H64" s="513" t="s">
        <v>828</v>
      </c>
      <c r="I64" s="484"/>
      <c r="L64" s="486"/>
      <c r="M64" s="620" t="s">
        <v>268</v>
      </c>
      <c r="N64" s="620"/>
      <c r="O64" s="646" t="s">
        <v>215</v>
      </c>
      <c r="P64" s="647"/>
      <c r="Q64" s="639" t="s">
        <v>217</v>
      </c>
      <c r="R64" s="641" t="s">
        <v>239</v>
      </c>
      <c r="S64" s="484"/>
      <c r="T64" s="581"/>
    </row>
    <row r="65" spans="2:19" ht="28">
      <c r="B65" s="486"/>
      <c r="C65" s="488"/>
      <c r="D65" s="488"/>
      <c r="E65" s="644"/>
      <c r="F65" s="501" t="s">
        <v>1110</v>
      </c>
      <c r="G65" s="517">
        <v>36000</v>
      </c>
      <c r="H65" s="513" t="s">
        <v>828</v>
      </c>
      <c r="I65" s="484"/>
      <c r="L65" s="486"/>
      <c r="M65" s="620"/>
      <c r="N65" s="620"/>
      <c r="O65" s="518" t="s">
        <v>1056</v>
      </c>
      <c r="P65" s="510" t="s">
        <v>1140</v>
      </c>
      <c r="Q65" s="640"/>
      <c r="R65" s="642"/>
      <c r="S65" s="484"/>
    </row>
    <row r="66" spans="2:19" ht="56">
      <c r="B66" s="486"/>
      <c r="C66" s="488"/>
      <c r="D66" s="488"/>
      <c r="E66" s="645"/>
      <c r="F66" s="501" t="s">
        <v>1112</v>
      </c>
      <c r="G66" s="517">
        <v>42600</v>
      </c>
      <c r="H66" s="513" t="s">
        <v>828</v>
      </c>
      <c r="I66" s="484"/>
      <c r="L66" s="486"/>
      <c r="M66" s="488"/>
      <c r="N66" s="488"/>
      <c r="O66" s="618" t="s">
        <v>1122</v>
      </c>
      <c r="P66" s="495" t="s">
        <v>1123</v>
      </c>
      <c r="Q66" s="515">
        <v>71627.98000000001</v>
      </c>
      <c r="R66" s="519" t="s">
        <v>1141</v>
      </c>
      <c r="S66" s="484"/>
    </row>
    <row r="67" spans="2:19" ht="42">
      <c r="B67" s="486"/>
      <c r="C67" s="488"/>
      <c r="D67" s="488"/>
      <c r="E67" s="495" t="s">
        <v>1086</v>
      </c>
      <c r="F67" s="501" t="s">
        <v>1142</v>
      </c>
      <c r="G67" s="517">
        <v>135650</v>
      </c>
      <c r="H67" s="513" t="s">
        <v>828</v>
      </c>
      <c r="I67" s="484"/>
      <c r="L67" s="486"/>
      <c r="M67" s="488"/>
      <c r="N67" s="488"/>
      <c r="O67" s="618"/>
      <c r="P67" s="500" t="s">
        <v>1125</v>
      </c>
      <c r="Q67" s="515">
        <v>82800</v>
      </c>
      <c r="R67" s="519" t="s">
        <v>1143</v>
      </c>
      <c r="S67" s="484"/>
    </row>
    <row r="68" spans="2:19" ht="56">
      <c r="B68" s="486"/>
      <c r="C68" s="488"/>
      <c r="D68" s="488"/>
      <c r="E68" s="643" t="s">
        <v>1144</v>
      </c>
      <c r="F68" s="501" t="s">
        <v>1116</v>
      </c>
      <c r="G68" s="517">
        <v>80000</v>
      </c>
      <c r="H68" s="513" t="s">
        <v>1126</v>
      </c>
      <c r="I68" s="484"/>
      <c r="L68" s="486"/>
      <c r="M68" s="488"/>
      <c r="N68" s="488"/>
      <c r="O68" s="618"/>
      <c r="P68" s="495" t="s">
        <v>1128</v>
      </c>
      <c r="Q68" s="515">
        <v>73737</v>
      </c>
      <c r="R68" s="519" t="s">
        <v>1124</v>
      </c>
      <c r="S68" s="484"/>
    </row>
    <row r="69" spans="2:19" ht="56">
      <c r="B69" s="486"/>
      <c r="C69" s="488"/>
      <c r="D69" s="488"/>
      <c r="E69" s="644"/>
      <c r="F69" s="501" t="s">
        <v>1118</v>
      </c>
      <c r="G69" s="517">
        <v>9530</v>
      </c>
      <c r="H69" s="513" t="s">
        <v>828</v>
      </c>
      <c r="I69" s="484"/>
      <c r="L69" s="486"/>
      <c r="M69" s="488"/>
      <c r="N69" s="488"/>
      <c r="O69" s="618" t="s">
        <v>1063</v>
      </c>
      <c r="P69" s="501" t="s">
        <v>1130</v>
      </c>
      <c r="Q69" s="515">
        <v>62502</v>
      </c>
      <c r="R69" s="519" t="s">
        <v>1124</v>
      </c>
      <c r="S69" s="484"/>
    </row>
    <row r="70" spans="2:19" ht="42">
      <c r="B70" s="486"/>
      <c r="C70" s="488"/>
      <c r="D70" s="488"/>
      <c r="E70" s="645"/>
      <c r="F70" s="501" t="s">
        <v>1120</v>
      </c>
      <c r="G70" s="517">
        <v>38400</v>
      </c>
      <c r="H70" s="513" t="s">
        <v>828</v>
      </c>
      <c r="I70" s="484"/>
      <c r="L70" s="486"/>
      <c r="M70" s="488"/>
      <c r="N70" s="488"/>
      <c r="O70" s="618"/>
      <c r="P70" s="501" t="s">
        <v>1068</v>
      </c>
      <c r="Q70" s="515">
        <v>28757.02</v>
      </c>
      <c r="R70" s="519" t="s">
        <v>1143</v>
      </c>
      <c r="S70" s="484"/>
    </row>
    <row r="71" spans="2:19" ht="60" customHeight="1">
      <c r="B71" s="486"/>
      <c r="C71" s="488"/>
      <c r="D71" s="488"/>
      <c r="E71" s="643" t="s">
        <v>1088</v>
      </c>
      <c r="F71" s="501" t="s">
        <v>1145</v>
      </c>
      <c r="G71" s="517">
        <v>17600</v>
      </c>
      <c r="H71" s="513" t="s">
        <v>1134</v>
      </c>
      <c r="I71" s="484"/>
      <c r="L71" s="486"/>
      <c r="M71" s="488"/>
      <c r="N71" s="488"/>
      <c r="O71" s="618"/>
      <c r="P71" s="501" t="s">
        <v>1071</v>
      </c>
      <c r="Q71" s="515">
        <v>63716</v>
      </c>
      <c r="R71" s="519" t="s">
        <v>1146</v>
      </c>
      <c r="S71" s="484"/>
    </row>
    <row r="72" spans="2:19" ht="70">
      <c r="B72" s="486"/>
      <c r="C72" s="488"/>
      <c r="D72" s="488"/>
      <c r="E72" s="645"/>
      <c r="F72" s="501" t="s">
        <v>1121</v>
      </c>
      <c r="G72" s="517">
        <v>26500</v>
      </c>
      <c r="H72" s="513" t="s">
        <v>828</v>
      </c>
      <c r="I72" s="484"/>
      <c r="L72" s="486"/>
      <c r="M72" s="488"/>
      <c r="N72" s="488"/>
      <c r="O72" s="618" t="s">
        <v>1066</v>
      </c>
      <c r="P72" s="501" t="s">
        <v>1132</v>
      </c>
      <c r="Q72" s="515">
        <v>21185</v>
      </c>
      <c r="R72" s="519" t="s">
        <v>828</v>
      </c>
      <c r="S72" s="484"/>
    </row>
    <row r="73" spans="2:19" ht="70">
      <c r="B73" s="486"/>
      <c r="C73" s="488"/>
      <c r="D73" s="488"/>
      <c r="E73" s="495" t="s">
        <v>1147</v>
      </c>
      <c r="F73" s="501" t="s">
        <v>1148</v>
      </c>
      <c r="G73" s="515">
        <v>32400</v>
      </c>
      <c r="H73" s="513" t="s">
        <v>828</v>
      </c>
      <c r="I73" s="484"/>
      <c r="L73" s="486"/>
      <c r="M73" s="488"/>
      <c r="N73" s="488"/>
      <c r="O73" s="618"/>
      <c r="P73" s="501" t="s">
        <v>1077</v>
      </c>
      <c r="Q73" s="515">
        <v>135961.01999999999</v>
      </c>
      <c r="R73" s="519" t="s">
        <v>1124</v>
      </c>
      <c r="S73" s="484"/>
    </row>
    <row r="74" spans="2:19" ht="28">
      <c r="B74" s="486"/>
      <c r="C74" s="488"/>
      <c r="D74" s="488"/>
      <c r="E74" s="643" t="s">
        <v>1149</v>
      </c>
      <c r="F74" s="501" t="s">
        <v>1150</v>
      </c>
      <c r="G74" s="515">
        <v>26250</v>
      </c>
      <c r="H74" s="513" t="s">
        <v>828</v>
      </c>
      <c r="I74" s="484"/>
      <c r="L74" s="486"/>
      <c r="M74" s="488"/>
      <c r="N74" s="488"/>
      <c r="O74" s="618"/>
      <c r="P74" s="501" t="s">
        <v>1079</v>
      </c>
      <c r="Q74" s="515">
        <v>90427</v>
      </c>
      <c r="R74" s="519" t="s">
        <v>1124</v>
      </c>
      <c r="S74" s="484"/>
    </row>
    <row r="75" spans="2:19" ht="70">
      <c r="B75" s="486"/>
      <c r="C75" s="488"/>
      <c r="D75" s="488"/>
      <c r="E75" s="645"/>
      <c r="F75" s="501" t="s">
        <v>1127</v>
      </c>
      <c r="G75" s="515">
        <v>5000</v>
      </c>
      <c r="H75" s="513" t="s">
        <v>828</v>
      </c>
      <c r="I75" s="484"/>
      <c r="L75" s="486"/>
      <c r="M75" s="488"/>
      <c r="N75" s="488"/>
      <c r="O75" s="618" t="s">
        <v>1133</v>
      </c>
      <c r="P75" s="501" t="s">
        <v>1082</v>
      </c>
      <c r="Q75" s="515">
        <v>18000</v>
      </c>
      <c r="R75" s="519" t="s">
        <v>1146</v>
      </c>
      <c r="S75" s="484"/>
    </row>
    <row r="76" spans="2:19" ht="98">
      <c r="B76" s="486"/>
      <c r="C76" s="488"/>
      <c r="D76" s="488"/>
      <c r="E76" s="495" t="s">
        <v>1103</v>
      </c>
      <c r="F76" s="501" t="s">
        <v>1151</v>
      </c>
      <c r="G76" s="515">
        <v>35200</v>
      </c>
      <c r="H76" s="513" t="s">
        <v>828</v>
      </c>
      <c r="I76" s="484"/>
      <c r="L76" s="486"/>
      <c r="M76" s="488"/>
      <c r="N76" s="488"/>
      <c r="O76" s="618"/>
      <c r="P76" s="501" t="s">
        <v>1152</v>
      </c>
      <c r="Q76" s="515">
        <v>26000</v>
      </c>
      <c r="R76" s="519" t="s">
        <v>1143</v>
      </c>
      <c r="S76" s="484"/>
    </row>
    <row r="77" spans="2:19" ht="28">
      <c r="B77" s="486"/>
      <c r="C77" s="488"/>
      <c r="D77" s="488"/>
      <c r="E77" s="643" t="s">
        <v>1105</v>
      </c>
      <c r="F77" s="501" t="s">
        <v>1106</v>
      </c>
      <c r="G77" s="517">
        <v>57131.74</v>
      </c>
      <c r="H77" s="513" t="s">
        <v>828</v>
      </c>
      <c r="I77" s="484"/>
      <c r="L77" s="486"/>
      <c r="M77" s="488"/>
      <c r="N77" s="488"/>
      <c r="O77" s="618"/>
      <c r="P77" s="501" t="s">
        <v>1153</v>
      </c>
      <c r="Q77" s="515">
        <v>74128.5</v>
      </c>
      <c r="R77" s="519" t="s">
        <v>1143</v>
      </c>
      <c r="S77" s="484"/>
    </row>
    <row r="78" spans="2:19" ht="33.75" customHeight="1">
      <c r="B78" s="486"/>
      <c r="C78" s="488"/>
      <c r="D78" s="488"/>
      <c r="E78" s="644"/>
      <c r="F78" s="501" t="s">
        <v>1107</v>
      </c>
      <c r="G78" s="517">
        <v>24310.560000000009</v>
      </c>
      <c r="H78" s="513" t="s">
        <v>828</v>
      </c>
      <c r="I78" s="484"/>
      <c r="L78" s="486"/>
      <c r="M78" s="488"/>
      <c r="N78" s="488"/>
      <c r="O78" s="618"/>
      <c r="P78" s="501" t="s">
        <v>1154</v>
      </c>
      <c r="Q78" s="515">
        <v>93143</v>
      </c>
      <c r="R78" s="519" t="s">
        <v>1141</v>
      </c>
      <c r="S78" s="484"/>
    </row>
    <row r="79" spans="2:19" ht="42">
      <c r="B79" s="486"/>
      <c r="C79" s="488"/>
      <c r="D79" s="488"/>
      <c r="E79" s="644"/>
      <c r="F79" s="501" t="s">
        <v>1108</v>
      </c>
      <c r="G79" s="517">
        <v>16354.659999999996</v>
      </c>
      <c r="H79" s="513" t="s">
        <v>828</v>
      </c>
      <c r="I79" s="484"/>
      <c r="L79" s="486"/>
      <c r="M79" s="488"/>
      <c r="N79" s="488"/>
      <c r="O79" s="618" t="s">
        <v>1136</v>
      </c>
      <c r="P79" s="501" t="s">
        <v>1085</v>
      </c>
      <c r="Q79" s="515">
        <v>101472</v>
      </c>
      <c r="R79" s="519" t="s">
        <v>1141</v>
      </c>
      <c r="S79" s="484"/>
    </row>
    <row r="80" spans="2:19" ht="28">
      <c r="B80" s="486"/>
      <c r="C80" s="488"/>
      <c r="D80" s="488"/>
      <c r="E80" s="644"/>
      <c r="F80" s="501" t="s">
        <v>1109</v>
      </c>
      <c r="G80" s="517">
        <v>16811.180000000004</v>
      </c>
      <c r="H80" s="513" t="s">
        <v>828</v>
      </c>
      <c r="I80" s="484"/>
      <c r="L80" s="486"/>
      <c r="M80" s="488"/>
      <c r="N80" s="488"/>
      <c r="O80" s="618"/>
      <c r="P80" s="501" t="str">
        <f>"1.2.3.2 M"&amp;LOWER("EJORAR GESTIÓN EFECTIVA DE LAS ACTIVIDADES IMPLEMENTADAS POR EL PROYECTO")</f>
        <v>1.2.3.2 Mejorar gestión efectiva de las actividades implementadas por el proyecto</v>
      </c>
      <c r="Q80" s="515">
        <v>44032</v>
      </c>
      <c r="R80" s="519" t="s">
        <v>1124</v>
      </c>
      <c r="S80" s="484"/>
    </row>
    <row r="81" spans="2:19" ht="42.5" thickBot="1">
      <c r="B81" s="486"/>
      <c r="C81" s="488"/>
      <c r="D81" s="488"/>
      <c r="E81" s="644"/>
      <c r="F81" s="520" t="s">
        <v>1155</v>
      </c>
      <c r="G81" s="521">
        <v>32499</v>
      </c>
      <c r="H81" s="522" t="s">
        <v>828</v>
      </c>
      <c r="I81" s="484"/>
      <c r="L81" s="486"/>
      <c r="M81" s="488"/>
      <c r="N81" s="488"/>
      <c r="O81" s="523" t="s">
        <v>1156</v>
      </c>
      <c r="P81" s="501" t="s">
        <v>1157</v>
      </c>
      <c r="Q81" s="515">
        <v>11887</v>
      </c>
      <c r="R81" s="519" t="s">
        <v>1158</v>
      </c>
      <c r="S81" s="484"/>
    </row>
    <row r="82" spans="2:19" ht="70.5" customHeight="1">
      <c r="B82" s="486"/>
      <c r="C82" s="488"/>
      <c r="D82" s="488"/>
      <c r="E82" s="633" t="s">
        <v>1159</v>
      </c>
      <c r="F82" s="634"/>
      <c r="G82" s="524">
        <f>SUM(G49:G81)-G77-G78-G79-G80-G81</f>
        <v>2616060</v>
      </c>
      <c r="H82" s="525"/>
      <c r="I82" s="484"/>
      <c r="L82" s="486"/>
      <c r="M82" s="488"/>
      <c r="N82" s="488"/>
      <c r="O82" s="618" t="s">
        <v>1069</v>
      </c>
      <c r="P82" s="501" t="s">
        <v>1090</v>
      </c>
      <c r="Q82" s="515">
        <v>5965</v>
      </c>
      <c r="R82" s="519" t="s">
        <v>1126</v>
      </c>
      <c r="S82" s="484"/>
    </row>
    <row r="83" spans="2:19" ht="44.25" customHeight="1">
      <c r="B83" s="486"/>
      <c r="C83" s="488"/>
      <c r="D83" s="488"/>
      <c r="E83" s="635" t="s">
        <v>1117</v>
      </c>
      <c r="F83" s="636"/>
      <c r="G83" s="526">
        <f>G77+G78+G79+G80+G81</f>
        <v>147107.14000000001</v>
      </c>
      <c r="H83" s="513"/>
      <c r="I83" s="484"/>
      <c r="L83" s="486"/>
      <c r="M83" s="488"/>
      <c r="N83" s="488"/>
      <c r="O83" s="618"/>
      <c r="P83" s="501" t="s">
        <v>1093</v>
      </c>
      <c r="Q83" s="515">
        <v>135227</v>
      </c>
      <c r="R83" s="519" t="s">
        <v>1141</v>
      </c>
      <c r="S83" s="484"/>
    </row>
    <row r="84" spans="2:19" ht="65.25" customHeight="1" thickBot="1">
      <c r="B84" s="486"/>
      <c r="C84" s="488"/>
      <c r="D84" s="488"/>
      <c r="E84" s="637" t="s">
        <v>1160</v>
      </c>
      <c r="F84" s="638"/>
      <c r="G84" s="527">
        <f>SUM(G82:G83)</f>
        <v>2763167.14</v>
      </c>
      <c r="H84" s="528"/>
      <c r="I84" s="484"/>
      <c r="L84" s="486"/>
      <c r="M84" s="488"/>
      <c r="N84" s="488"/>
      <c r="O84" s="618" t="s">
        <v>1072</v>
      </c>
      <c r="P84" s="501" t="s">
        <v>1096</v>
      </c>
      <c r="Q84" s="515">
        <v>951093</v>
      </c>
      <c r="R84" s="519" t="s">
        <v>1129</v>
      </c>
      <c r="S84" s="484"/>
    </row>
    <row r="85" spans="2:19" ht="61.5" customHeight="1">
      <c r="B85" s="486"/>
      <c r="C85" s="488"/>
      <c r="D85" s="488"/>
      <c r="E85" s="485"/>
      <c r="F85" s="485"/>
      <c r="G85" s="485"/>
      <c r="H85" s="485"/>
      <c r="I85" s="484"/>
      <c r="L85" s="486"/>
      <c r="M85" s="488"/>
      <c r="N85" s="488"/>
      <c r="O85" s="618"/>
      <c r="P85" s="501" t="s">
        <v>1099</v>
      </c>
      <c r="Q85" s="515">
        <v>115500</v>
      </c>
      <c r="R85" s="519" t="s">
        <v>1131</v>
      </c>
      <c r="S85" s="484"/>
    </row>
    <row r="86" spans="2:19" ht="42.75" customHeight="1" thickBot="1">
      <c r="B86" s="486"/>
      <c r="C86" s="488"/>
      <c r="D86" s="488"/>
      <c r="E86" s="492"/>
      <c r="F86" s="492"/>
      <c r="G86" s="492"/>
      <c r="H86" s="529"/>
      <c r="I86" s="484"/>
      <c r="L86" s="486"/>
      <c r="M86" s="488"/>
      <c r="N86" s="488"/>
      <c r="O86" s="618"/>
      <c r="P86" s="501" t="s">
        <v>1102</v>
      </c>
      <c r="Q86" s="515">
        <v>5919.72</v>
      </c>
      <c r="R86" s="519" t="s">
        <v>1161</v>
      </c>
      <c r="S86" s="484"/>
    </row>
    <row r="87" spans="2:19" ht="56.25" customHeight="1" thickBot="1">
      <c r="B87" s="486"/>
      <c r="C87" s="620" t="s">
        <v>269</v>
      </c>
      <c r="D87" s="632"/>
      <c r="E87" s="609" t="s">
        <v>1162</v>
      </c>
      <c r="F87" s="610"/>
      <c r="G87" s="611"/>
      <c r="H87" s="485"/>
      <c r="I87" s="484"/>
      <c r="L87" s="486"/>
      <c r="M87" s="492"/>
      <c r="N87" s="492"/>
      <c r="O87" s="618" t="s">
        <v>1075</v>
      </c>
      <c r="P87" s="501" t="s">
        <v>1139</v>
      </c>
      <c r="Q87" s="515">
        <v>11000</v>
      </c>
      <c r="R87" s="519" t="s">
        <v>828</v>
      </c>
      <c r="S87" s="484"/>
    </row>
    <row r="88" spans="2:19" ht="63.75" customHeight="1" thickBot="1">
      <c r="B88" s="486"/>
      <c r="C88" s="620" t="s">
        <v>211</v>
      </c>
      <c r="D88" s="620"/>
      <c r="E88" s="530"/>
      <c r="F88" s="530"/>
      <c r="G88" s="530"/>
      <c r="H88" s="485"/>
      <c r="I88" s="484"/>
      <c r="L88" s="486"/>
      <c r="M88" s="620"/>
      <c r="N88" s="620"/>
      <c r="O88" s="618"/>
      <c r="P88" s="501" t="s">
        <v>1163</v>
      </c>
      <c r="Q88" s="515">
        <v>3500</v>
      </c>
      <c r="R88" s="519" t="s">
        <v>1126</v>
      </c>
      <c r="S88" s="484"/>
    </row>
    <row r="89" spans="2:19" ht="33.75" customHeight="1" thickBot="1">
      <c r="B89" s="486"/>
      <c r="C89" s="530"/>
      <c r="D89" s="530"/>
      <c r="E89" s="612"/>
      <c r="F89" s="613"/>
      <c r="G89" s="614"/>
      <c r="H89" s="485"/>
      <c r="I89" s="484"/>
      <c r="L89" s="486"/>
      <c r="M89" s="530"/>
      <c r="N89" s="530"/>
      <c r="O89" s="618"/>
      <c r="P89" s="501" t="s">
        <v>1164</v>
      </c>
      <c r="Q89" s="515">
        <v>64960</v>
      </c>
      <c r="R89" s="519" t="s">
        <v>1131</v>
      </c>
      <c r="S89" s="484"/>
    </row>
    <row r="90" spans="2:19" ht="59.25" customHeight="1" thickBot="1">
      <c r="B90" s="486"/>
      <c r="C90" s="620" t="s">
        <v>212</v>
      </c>
      <c r="D90" s="620"/>
      <c r="E90" s="615"/>
      <c r="F90" s="616"/>
      <c r="G90" s="617"/>
      <c r="H90" s="485"/>
      <c r="I90" s="484"/>
      <c r="L90" s="486"/>
      <c r="M90" s="620"/>
      <c r="N90" s="620"/>
      <c r="O90" s="618"/>
      <c r="P90" s="501" t="s">
        <v>1110</v>
      </c>
      <c r="Q90" s="515">
        <v>39000</v>
      </c>
      <c r="R90" s="519" t="s">
        <v>1146</v>
      </c>
      <c r="S90" s="484"/>
    </row>
    <row r="91" spans="2:19" ht="99.9" customHeight="1">
      <c r="B91" s="486"/>
      <c r="C91" s="620" t="s">
        <v>213</v>
      </c>
      <c r="D91" s="620"/>
      <c r="E91" s="485"/>
      <c r="F91" s="485"/>
      <c r="G91" s="485"/>
      <c r="H91" s="485"/>
      <c r="I91" s="484"/>
      <c r="L91" s="486"/>
      <c r="M91" s="620"/>
      <c r="N91" s="620"/>
      <c r="O91" s="618"/>
      <c r="P91" s="501" t="s">
        <v>1112</v>
      </c>
      <c r="Q91" s="515">
        <v>25250</v>
      </c>
      <c r="R91" s="519" t="s">
        <v>1158</v>
      </c>
      <c r="S91" s="484"/>
    </row>
    <row r="92" spans="2:19" ht="42">
      <c r="B92" s="486"/>
      <c r="C92" s="488"/>
      <c r="D92" s="488"/>
      <c r="E92" s="485"/>
      <c r="F92" s="485"/>
      <c r="G92" s="485"/>
      <c r="H92" s="485"/>
      <c r="I92" s="484"/>
      <c r="L92" s="486"/>
      <c r="M92" s="488"/>
      <c r="N92" s="488"/>
      <c r="O92" s="531" t="s">
        <v>1086</v>
      </c>
      <c r="P92" s="501" t="s">
        <v>1142</v>
      </c>
      <c r="Q92" s="515">
        <v>119323.98</v>
      </c>
      <c r="R92" s="519" t="s">
        <v>1143</v>
      </c>
      <c r="S92" s="484"/>
    </row>
    <row r="93" spans="2:19" ht="42.5" thickBot="1">
      <c r="B93" s="532"/>
      <c r="C93" s="630"/>
      <c r="D93" s="630"/>
      <c r="E93" s="533"/>
      <c r="F93" s="533"/>
      <c r="G93" s="533"/>
      <c r="H93" s="534"/>
      <c r="I93" s="535"/>
      <c r="L93" s="486"/>
      <c r="M93" s="620"/>
      <c r="N93" s="620"/>
      <c r="O93" s="618" t="s">
        <v>1144</v>
      </c>
      <c r="P93" s="501" t="s">
        <v>1116</v>
      </c>
      <c r="Q93" s="515">
        <v>117435.78</v>
      </c>
      <c r="R93" s="519" t="s">
        <v>1165</v>
      </c>
      <c r="S93" s="484"/>
    </row>
    <row r="94" spans="2:19" s="22" customFormat="1" ht="65.150000000000006" customHeight="1">
      <c r="B94" s="536"/>
      <c r="C94" s="629"/>
      <c r="D94" s="629"/>
      <c r="E94" s="537"/>
      <c r="F94" s="537"/>
      <c r="G94" s="537"/>
      <c r="H94" s="538"/>
      <c r="L94" s="486"/>
      <c r="M94" s="620"/>
      <c r="N94" s="620"/>
      <c r="O94" s="618"/>
      <c r="P94" s="501" t="s">
        <v>1118</v>
      </c>
      <c r="Q94" s="515">
        <v>0</v>
      </c>
      <c r="R94" s="519"/>
      <c r="S94" s="539"/>
    </row>
    <row r="95" spans="2:19" ht="59.25" customHeight="1">
      <c r="B95" s="536"/>
      <c r="C95" s="540"/>
      <c r="D95" s="540"/>
      <c r="E95" s="631"/>
      <c r="F95" s="631"/>
      <c r="G95" s="631"/>
      <c r="H95" s="538"/>
      <c r="L95" s="486"/>
      <c r="M95" s="492"/>
      <c r="N95" s="492"/>
      <c r="O95" s="618"/>
      <c r="P95" s="501" t="s">
        <v>1120</v>
      </c>
      <c r="Q95" s="515">
        <v>29414</v>
      </c>
      <c r="R95" s="519" t="s">
        <v>1141</v>
      </c>
      <c r="S95" s="96"/>
    </row>
    <row r="96" spans="2:19" ht="50.15" customHeight="1">
      <c r="B96" s="536"/>
      <c r="C96" s="627"/>
      <c r="D96" s="627"/>
      <c r="E96" s="606"/>
      <c r="F96" s="606"/>
      <c r="G96" s="606"/>
      <c r="H96" s="538"/>
      <c r="L96" s="486"/>
      <c r="M96" s="628"/>
      <c r="N96" s="628"/>
      <c r="O96" s="618" t="s">
        <v>1088</v>
      </c>
      <c r="P96" s="501" t="s">
        <v>1145</v>
      </c>
      <c r="Q96" s="515">
        <v>33487</v>
      </c>
      <c r="R96" s="519" t="s">
        <v>1143</v>
      </c>
      <c r="S96" s="96"/>
    </row>
    <row r="97" spans="2:19" ht="99.9" customHeight="1">
      <c r="B97" s="536"/>
      <c r="C97" s="627"/>
      <c r="D97" s="627"/>
      <c r="E97" s="538"/>
      <c r="F97" s="538"/>
      <c r="G97" s="538"/>
      <c r="H97" s="538"/>
      <c r="L97" s="486"/>
      <c r="M97" s="628"/>
      <c r="N97" s="628"/>
      <c r="O97" s="618"/>
      <c r="P97" s="501" t="s">
        <v>1121</v>
      </c>
      <c r="Q97" s="515">
        <v>19750</v>
      </c>
      <c r="R97" s="519" t="s">
        <v>1124</v>
      </c>
      <c r="S97" s="96"/>
    </row>
    <row r="98" spans="2:19" ht="28">
      <c r="B98" s="536"/>
      <c r="C98" s="536"/>
      <c r="D98" s="536"/>
      <c r="E98" s="538"/>
      <c r="F98" s="538"/>
      <c r="G98" s="538"/>
      <c r="H98" s="538"/>
      <c r="L98" s="486"/>
      <c r="M98" s="488"/>
      <c r="N98" s="488"/>
      <c r="O98" s="618"/>
      <c r="P98" s="501" t="s">
        <v>1166</v>
      </c>
      <c r="Q98" s="515">
        <v>33500</v>
      </c>
      <c r="R98" s="519" t="s">
        <v>1124</v>
      </c>
      <c r="S98" s="96"/>
    </row>
    <row r="99" spans="2:19" ht="28">
      <c r="B99" s="536"/>
      <c r="C99" s="629"/>
      <c r="D99" s="629"/>
      <c r="E99" s="606"/>
      <c r="F99" s="606"/>
      <c r="G99" s="606"/>
      <c r="H99" s="538"/>
      <c r="L99" s="486"/>
      <c r="M99" s="620"/>
      <c r="N99" s="620"/>
      <c r="O99" s="618"/>
      <c r="P99" s="501" t="s">
        <v>1167</v>
      </c>
      <c r="Q99" s="515">
        <v>2000</v>
      </c>
      <c r="R99" s="519" t="s">
        <v>1126</v>
      </c>
      <c r="S99" s="96"/>
    </row>
    <row r="100" spans="2:19" ht="50.15" customHeight="1">
      <c r="B100" s="536"/>
      <c r="C100" s="629"/>
      <c r="D100" s="629"/>
      <c r="E100" s="606"/>
      <c r="F100" s="606"/>
      <c r="G100" s="606"/>
      <c r="H100" s="538"/>
      <c r="L100" s="486"/>
      <c r="M100" s="620"/>
      <c r="N100" s="620"/>
      <c r="O100" s="618"/>
      <c r="P100" s="501" t="s">
        <v>1168</v>
      </c>
      <c r="Q100" s="515">
        <v>9500</v>
      </c>
      <c r="R100" s="519" t="s">
        <v>828</v>
      </c>
      <c r="S100" s="96"/>
    </row>
    <row r="101" spans="2:19" ht="99.9" customHeight="1">
      <c r="B101" s="536"/>
      <c r="C101" s="627"/>
      <c r="D101" s="627"/>
      <c r="E101" s="541"/>
      <c r="F101" s="541"/>
      <c r="G101" s="541"/>
      <c r="H101" s="538"/>
      <c r="L101" s="486"/>
      <c r="M101" s="628"/>
      <c r="N101" s="628"/>
      <c r="O101" s="618" t="s">
        <v>1091</v>
      </c>
      <c r="P101" s="501" t="s">
        <v>1169</v>
      </c>
      <c r="Q101" s="515">
        <v>6000</v>
      </c>
      <c r="R101" s="519" t="s">
        <v>1161</v>
      </c>
      <c r="S101" s="96"/>
    </row>
    <row r="102" spans="2:19" ht="99.9" customHeight="1">
      <c r="B102" s="536"/>
      <c r="C102" s="536"/>
      <c r="D102" s="536"/>
      <c r="E102" s="541"/>
      <c r="F102" s="541"/>
      <c r="G102" s="541"/>
      <c r="H102" s="538"/>
      <c r="L102" s="486"/>
      <c r="M102" s="488"/>
      <c r="N102" s="488"/>
      <c r="O102" s="618"/>
      <c r="P102" s="501" t="s">
        <v>1170</v>
      </c>
      <c r="Q102" s="515">
        <v>27000</v>
      </c>
      <c r="R102" s="519" t="s">
        <v>1124</v>
      </c>
      <c r="S102" s="96"/>
    </row>
    <row r="103" spans="2:19" ht="99.9" customHeight="1">
      <c r="B103" s="536"/>
      <c r="C103" s="536"/>
      <c r="D103" s="536"/>
      <c r="E103" s="542"/>
      <c r="F103" s="542"/>
      <c r="G103" s="542"/>
      <c r="H103" s="538"/>
      <c r="L103" s="486"/>
      <c r="M103" s="488"/>
      <c r="N103" s="488"/>
      <c r="O103" s="618"/>
      <c r="P103" s="543" t="s">
        <v>1171</v>
      </c>
      <c r="Q103" s="544">
        <v>3295</v>
      </c>
      <c r="R103" s="519" t="s">
        <v>1143</v>
      </c>
      <c r="S103" s="96"/>
    </row>
    <row r="104" spans="2:19" ht="28">
      <c r="B104" s="536"/>
      <c r="C104" s="545"/>
      <c r="D104" s="536"/>
      <c r="E104" s="542"/>
      <c r="F104" s="542"/>
      <c r="G104" s="542"/>
      <c r="H104" s="538"/>
      <c r="L104" s="486"/>
      <c r="M104" s="487"/>
      <c r="N104" s="488"/>
      <c r="O104" s="618"/>
      <c r="P104" s="501" t="s">
        <v>1172</v>
      </c>
      <c r="Q104" s="515">
        <v>2000</v>
      </c>
      <c r="R104" s="519" t="s">
        <v>828</v>
      </c>
      <c r="S104" s="96"/>
    </row>
    <row r="105" spans="2:19" ht="70">
      <c r="B105" s="536"/>
      <c r="C105" s="545"/>
      <c r="D105" s="536"/>
      <c r="E105" s="542"/>
      <c r="F105" s="542"/>
      <c r="G105" s="542"/>
      <c r="H105" s="538"/>
      <c r="L105" s="486"/>
      <c r="M105" s="487"/>
      <c r="N105" s="488"/>
      <c r="O105" s="531" t="s">
        <v>1147</v>
      </c>
      <c r="P105" s="501" t="s">
        <v>1148</v>
      </c>
      <c r="Q105" s="515">
        <v>38500</v>
      </c>
      <c r="R105" s="519" t="s">
        <v>1143</v>
      </c>
      <c r="S105" s="96"/>
    </row>
    <row r="106" spans="2:19">
      <c r="B106" s="536"/>
      <c r="C106" s="545"/>
      <c r="D106" s="536"/>
      <c r="E106" s="542"/>
      <c r="F106" s="542"/>
      <c r="G106" s="542"/>
      <c r="H106" s="542"/>
      <c r="L106" s="486"/>
      <c r="M106" s="487"/>
      <c r="N106" s="488"/>
      <c r="O106" s="618" t="s">
        <v>1149</v>
      </c>
      <c r="P106" s="501" t="s">
        <v>1150</v>
      </c>
      <c r="Q106" s="515">
        <v>16650</v>
      </c>
      <c r="R106" s="519" t="s">
        <v>828</v>
      </c>
      <c r="S106" s="96"/>
    </row>
    <row r="107" spans="2:19" ht="56">
      <c r="B107" s="536"/>
      <c r="C107" s="545"/>
      <c r="D107" s="545"/>
      <c r="L107" s="486"/>
      <c r="M107" s="487"/>
      <c r="N107" s="487"/>
      <c r="O107" s="618"/>
      <c r="P107" s="501" t="s">
        <v>1127</v>
      </c>
      <c r="Q107" s="515">
        <v>0</v>
      </c>
      <c r="R107" s="519"/>
      <c r="S107" s="96"/>
    </row>
    <row r="108" spans="2:19" ht="98">
      <c r="L108" s="56"/>
      <c r="M108" s="546"/>
      <c r="N108" s="546"/>
      <c r="O108" s="531" t="s">
        <v>1103</v>
      </c>
      <c r="P108" s="501" t="s">
        <v>1151</v>
      </c>
      <c r="Q108" s="515">
        <v>40845</v>
      </c>
      <c r="R108" s="519" t="s">
        <v>1161</v>
      </c>
      <c r="S108" s="96"/>
    </row>
    <row r="109" spans="2:19">
      <c r="L109" s="56"/>
      <c r="M109" s="488"/>
      <c r="N109" s="488"/>
      <c r="O109" s="618" t="s">
        <v>1105</v>
      </c>
      <c r="P109" s="501" t="s">
        <v>1106</v>
      </c>
      <c r="Q109" s="515">
        <v>57131.74</v>
      </c>
      <c r="R109" s="519"/>
      <c r="S109" s="484"/>
    </row>
    <row r="110" spans="2:19" ht="15.75" customHeight="1">
      <c r="L110" s="56"/>
      <c r="M110" s="492" t="s">
        <v>269</v>
      </c>
      <c r="N110" s="492"/>
      <c r="O110" s="618"/>
      <c r="P110" s="501" t="s">
        <v>1107</v>
      </c>
      <c r="Q110" s="515">
        <v>24310.560000000001</v>
      </c>
      <c r="R110" s="519"/>
      <c r="S110" s="484"/>
    </row>
    <row r="111" spans="2:19" ht="72" customHeight="1">
      <c r="L111" s="56"/>
      <c r="M111" s="620"/>
      <c r="N111" s="620"/>
      <c r="O111" s="618"/>
      <c r="P111" s="501" t="s">
        <v>1108</v>
      </c>
      <c r="Q111" s="515">
        <v>16354.66</v>
      </c>
      <c r="R111" s="519"/>
      <c r="S111" s="484"/>
    </row>
    <row r="112" spans="2:19">
      <c r="L112" s="56"/>
      <c r="M112" s="530"/>
      <c r="N112" s="530"/>
      <c r="O112" s="618"/>
      <c r="P112" s="501" t="s">
        <v>1109</v>
      </c>
      <c r="Q112" s="515">
        <v>16811.18</v>
      </c>
      <c r="R112" s="519"/>
      <c r="S112" s="484"/>
    </row>
    <row r="113" spans="12:19" ht="75" customHeight="1" thickBot="1">
      <c r="L113" s="56"/>
      <c r="M113" s="620"/>
      <c r="N113" s="620"/>
      <c r="O113" s="619"/>
      <c r="P113" s="520" t="s">
        <v>1155</v>
      </c>
      <c r="Q113" s="547">
        <v>43789</v>
      </c>
      <c r="R113" s="548"/>
      <c r="S113" s="484"/>
    </row>
    <row r="114" spans="12:19" ht="38.25" customHeight="1">
      <c r="L114" s="56"/>
      <c r="M114" s="620"/>
      <c r="N114" s="620"/>
      <c r="O114" s="621" t="s">
        <v>1159</v>
      </c>
      <c r="P114" s="622"/>
      <c r="Q114" s="524">
        <f>SUM(Q66:Q108)</f>
        <v>2855491</v>
      </c>
      <c r="R114" s="525"/>
      <c r="S114" s="484"/>
    </row>
    <row r="115" spans="12:19" ht="15" customHeight="1">
      <c r="L115" s="56"/>
      <c r="M115" s="488"/>
      <c r="N115" s="488"/>
      <c r="O115" s="623" t="s">
        <v>1117</v>
      </c>
      <c r="P115" s="624"/>
      <c r="Q115" s="526">
        <f>SUM(Q109:Q113)</f>
        <v>158397.14000000001</v>
      </c>
      <c r="R115" s="519"/>
      <c r="S115" s="484"/>
    </row>
    <row r="116" spans="12:19" ht="15" customHeight="1" thickBot="1">
      <c r="L116" s="56"/>
      <c r="M116" s="488"/>
      <c r="N116" s="488"/>
      <c r="O116" s="607" t="s">
        <v>1160</v>
      </c>
      <c r="P116" s="608"/>
      <c r="Q116" s="527">
        <f>SUM(Q114,Q115)</f>
        <v>3013888.14</v>
      </c>
      <c r="R116" s="549"/>
      <c r="S116" s="484"/>
    </row>
    <row r="117" spans="12:19" ht="15.75" customHeight="1">
      <c r="L117" s="56"/>
      <c r="M117" s="488"/>
      <c r="N117" s="488"/>
      <c r="O117" s="485"/>
      <c r="P117" s="485"/>
      <c r="Q117" s="485"/>
      <c r="R117" s="485"/>
      <c r="S117" s="484"/>
    </row>
    <row r="118" spans="12:19" ht="14.5" thickBot="1">
      <c r="L118" s="56"/>
      <c r="M118" s="488"/>
      <c r="N118" s="488"/>
      <c r="O118" s="492"/>
      <c r="P118" s="492"/>
      <c r="Q118" s="492"/>
      <c r="R118" s="485"/>
      <c r="S118" s="484"/>
    </row>
    <row r="119" spans="12:19" ht="44" customHeight="1" thickBot="1">
      <c r="L119" s="56"/>
      <c r="M119" s="625" t="s">
        <v>211</v>
      </c>
      <c r="N119" s="626"/>
      <c r="O119" s="609" t="s">
        <v>1162</v>
      </c>
      <c r="P119" s="610"/>
      <c r="Q119" s="611"/>
      <c r="R119" s="485"/>
      <c r="S119" s="484"/>
    </row>
    <row r="120" spans="12:19" ht="31.5" customHeight="1" thickBot="1">
      <c r="L120" s="56"/>
      <c r="M120" s="580"/>
      <c r="N120" s="580"/>
      <c r="O120" s="530"/>
      <c r="P120" s="530"/>
      <c r="Q120" s="530"/>
      <c r="R120" s="485"/>
      <c r="S120" s="484"/>
    </row>
    <row r="121" spans="12:19" ht="51" customHeight="1" thickBot="1">
      <c r="L121" s="56"/>
      <c r="M121" s="625" t="s">
        <v>212</v>
      </c>
      <c r="N121" s="626"/>
      <c r="O121" s="612"/>
      <c r="P121" s="613"/>
      <c r="Q121" s="614"/>
      <c r="R121" s="485"/>
      <c r="S121" s="484"/>
    </row>
    <row r="122" spans="12:19" ht="51" customHeight="1" thickBot="1">
      <c r="L122" s="56"/>
      <c r="M122" s="625" t="s">
        <v>213</v>
      </c>
      <c r="N122" s="626"/>
      <c r="O122" s="615"/>
      <c r="P122" s="616"/>
      <c r="Q122" s="617"/>
      <c r="R122" s="485"/>
      <c r="S122" s="484"/>
    </row>
    <row r="123" spans="12:19" ht="31.5" customHeight="1" thickBot="1">
      <c r="L123" s="56"/>
      <c r="M123" s="582"/>
      <c r="N123" s="585" t="s">
        <v>1227</v>
      </c>
      <c r="O123" s="615" t="s">
        <v>1232</v>
      </c>
      <c r="P123" s="616"/>
      <c r="Q123" s="617"/>
      <c r="R123" s="485"/>
      <c r="S123" s="484"/>
    </row>
    <row r="124" spans="12:19">
      <c r="L124" s="56"/>
      <c r="M124" s="580"/>
      <c r="N124" s="580"/>
      <c r="O124" s="485"/>
      <c r="P124" s="485"/>
      <c r="Q124" s="485"/>
      <c r="R124" s="485"/>
      <c r="S124" s="484"/>
    </row>
    <row r="125" spans="12:19">
      <c r="L125" s="56"/>
      <c r="M125" s="488"/>
      <c r="N125" s="488"/>
      <c r="O125" s="488"/>
      <c r="P125" s="488"/>
      <c r="Q125" s="488"/>
      <c r="R125" s="485"/>
      <c r="S125" s="484"/>
    </row>
    <row r="126" spans="12:19" ht="14.5" thickBot="1">
      <c r="L126" s="550"/>
      <c r="M126" s="551"/>
      <c r="N126" s="551"/>
      <c r="O126" s="533"/>
      <c r="P126" s="533"/>
      <c r="Q126" s="533"/>
      <c r="R126" s="534"/>
      <c r="S126" s="535"/>
    </row>
    <row r="127" spans="12:19">
      <c r="O127" s="606"/>
      <c r="P127" s="606"/>
      <c r="Q127" s="606"/>
    </row>
    <row r="128" spans="12:19">
      <c r="O128" s="538"/>
      <c r="P128" s="538"/>
      <c r="Q128" s="538"/>
    </row>
    <row r="129" spans="15:18">
      <c r="O129" s="538"/>
      <c r="P129" s="538"/>
      <c r="Q129" s="538"/>
    </row>
    <row r="130" spans="15:18">
      <c r="O130" s="606"/>
      <c r="P130" s="606"/>
      <c r="Q130" s="606"/>
    </row>
    <row r="131" spans="15:18">
      <c r="O131" s="606"/>
      <c r="P131" s="606"/>
      <c r="Q131" s="606"/>
    </row>
    <row r="132" spans="15:18">
      <c r="O132" s="542"/>
      <c r="P132" s="542"/>
    </row>
    <row r="133" spans="15:18">
      <c r="O133" s="542"/>
      <c r="P133" s="552" t="str">
        <f t="shared" ref="P133:P144" si="0">Q133&amp;" "&amp;R134</f>
        <v>January 2020</v>
      </c>
      <c r="Q133" s="552" t="s">
        <v>1173</v>
      </c>
    </row>
    <row r="134" spans="15:18">
      <c r="P134" s="552" t="str">
        <f t="shared" si="0"/>
        <v>February 2020</v>
      </c>
      <c r="Q134" s="552" t="s">
        <v>1174</v>
      </c>
      <c r="R134" s="552">
        <v>2020</v>
      </c>
    </row>
    <row r="135" spans="15:18">
      <c r="P135" s="552" t="str">
        <f t="shared" si="0"/>
        <v>March 2020</v>
      </c>
      <c r="Q135" s="552" t="s">
        <v>1175</v>
      </c>
      <c r="R135" s="552">
        <v>2020</v>
      </c>
    </row>
    <row r="136" spans="15:18">
      <c r="P136" s="552" t="str">
        <f t="shared" si="0"/>
        <v>April 2020</v>
      </c>
      <c r="Q136" s="552" t="s">
        <v>1176</v>
      </c>
      <c r="R136" s="552">
        <v>2020</v>
      </c>
    </row>
    <row r="137" spans="15:18">
      <c r="P137" s="552" t="str">
        <f t="shared" si="0"/>
        <v>May 2020</v>
      </c>
      <c r="Q137" s="552" t="s">
        <v>1177</v>
      </c>
      <c r="R137" s="552">
        <v>2020</v>
      </c>
    </row>
    <row r="138" spans="15:18">
      <c r="P138" s="552" t="str">
        <f t="shared" si="0"/>
        <v>June 2020</v>
      </c>
      <c r="Q138" s="552" t="s">
        <v>1178</v>
      </c>
      <c r="R138" s="552">
        <v>2020</v>
      </c>
    </row>
    <row r="139" spans="15:18">
      <c r="P139" s="552" t="str">
        <f t="shared" si="0"/>
        <v>July 2020</v>
      </c>
      <c r="Q139" s="552" t="s">
        <v>1179</v>
      </c>
      <c r="R139" s="552">
        <v>2020</v>
      </c>
    </row>
    <row r="140" spans="15:18">
      <c r="P140" s="552" t="str">
        <f t="shared" si="0"/>
        <v>August 2020</v>
      </c>
      <c r="Q140" s="552" t="s">
        <v>1180</v>
      </c>
      <c r="R140" s="552">
        <v>2020</v>
      </c>
    </row>
    <row r="141" spans="15:18">
      <c r="P141" s="552" t="str">
        <f t="shared" si="0"/>
        <v>September 2020</v>
      </c>
      <c r="Q141" s="552" t="s">
        <v>1181</v>
      </c>
      <c r="R141" s="552">
        <v>2020</v>
      </c>
    </row>
    <row r="142" spans="15:18">
      <c r="P142" s="552" t="str">
        <f t="shared" si="0"/>
        <v>October 2020</v>
      </c>
      <c r="Q142" s="552" t="s">
        <v>1182</v>
      </c>
      <c r="R142" s="552">
        <v>2020</v>
      </c>
    </row>
    <row r="143" spans="15:18">
      <c r="P143" s="552" t="str">
        <f t="shared" si="0"/>
        <v>November 2020</v>
      </c>
      <c r="Q143" s="552" t="s">
        <v>1183</v>
      </c>
      <c r="R143" s="552">
        <v>2020</v>
      </c>
    </row>
    <row r="144" spans="15:18">
      <c r="P144" s="552" t="str">
        <f t="shared" si="0"/>
        <v>December 2020</v>
      </c>
      <c r="Q144" s="552" t="s">
        <v>1184</v>
      </c>
      <c r="R144" s="552">
        <v>2020</v>
      </c>
    </row>
    <row r="145" spans="16:18">
      <c r="P145" s="552"/>
      <c r="Q145" s="552"/>
      <c r="R145" s="552">
        <v>2020</v>
      </c>
    </row>
    <row r="146" spans="16:18">
      <c r="Q146" s="542"/>
      <c r="R146" s="552"/>
    </row>
    <row r="147" spans="16:18">
      <c r="Q147" s="542"/>
    </row>
    <row r="148" spans="16:18">
      <c r="Q148" s="542"/>
    </row>
    <row r="149" spans="16:18">
      <c r="Q149" s="542"/>
    </row>
    <row r="150" spans="16:18">
      <c r="Q150" s="542"/>
    </row>
    <row r="151" spans="16:18">
      <c r="Q151" s="542"/>
    </row>
    <row r="152" spans="16:18">
      <c r="Q152" s="542"/>
    </row>
    <row r="153" spans="16:18">
      <c r="Q153" s="542"/>
    </row>
    <row r="154" spans="16:18">
      <c r="Q154" s="542"/>
    </row>
    <row r="155" spans="16:18">
      <c r="Q155" s="542"/>
    </row>
    <row r="156" spans="16:18">
      <c r="Q156" s="542"/>
    </row>
  </sheetData>
  <mergeCells count="132">
    <mergeCell ref="C3:H3"/>
    <mergeCell ref="M3:R3"/>
    <mergeCell ref="B4:G4"/>
    <mergeCell ref="L4:Q4"/>
    <mergeCell ref="C5:G5"/>
    <mergeCell ref="M5:Q5"/>
    <mergeCell ref="C10:D10"/>
    <mergeCell ref="E10:G10"/>
    <mergeCell ref="M10:N10"/>
    <mergeCell ref="O10:Q10"/>
    <mergeCell ref="C12:D12"/>
    <mergeCell ref="E12:G12"/>
    <mergeCell ref="M12:N12"/>
    <mergeCell ref="O12:Q12"/>
    <mergeCell ref="C7:D7"/>
    <mergeCell ref="M7:N7"/>
    <mergeCell ref="C8:G8"/>
    <mergeCell ref="M8:Q8"/>
    <mergeCell ref="C9:D9"/>
    <mergeCell ref="E9:G9"/>
    <mergeCell ref="M9:N9"/>
    <mergeCell ref="O9:Q9"/>
    <mergeCell ref="E18:E20"/>
    <mergeCell ref="G18:G20"/>
    <mergeCell ref="O18:O20"/>
    <mergeCell ref="O21:O23"/>
    <mergeCell ref="O24:O26"/>
    <mergeCell ref="E25:E28"/>
    <mergeCell ref="O28:O29"/>
    <mergeCell ref="C13:G13"/>
    <mergeCell ref="M13:Q13"/>
    <mergeCell ref="C15:D15"/>
    <mergeCell ref="M15:N15"/>
    <mergeCell ref="C16:D16"/>
    <mergeCell ref="E16:F16"/>
    <mergeCell ref="G16:G17"/>
    <mergeCell ref="M16:N16"/>
    <mergeCell ref="O16:P16"/>
    <mergeCell ref="Q16:Q17"/>
    <mergeCell ref="O45:O46"/>
    <mergeCell ref="C46:D46"/>
    <mergeCell ref="C47:D47"/>
    <mergeCell ref="E47:F47"/>
    <mergeCell ref="G47:G48"/>
    <mergeCell ref="H47:H48"/>
    <mergeCell ref="O30:O31"/>
    <mergeCell ref="O32:O34"/>
    <mergeCell ref="O35:O40"/>
    <mergeCell ref="E36:E41"/>
    <mergeCell ref="E42:F42"/>
    <mergeCell ref="O42:O44"/>
    <mergeCell ref="E43:F43"/>
    <mergeCell ref="E44:F44"/>
    <mergeCell ref="O60:P60"/>
    <mergeCell ref="E61:E63"/>
    <mergeCell ref="O61:P61"/>
    <mergeCell ref="M63:N63"/>
    <mergeCell ref="E64:E66"/>
    <mergeCell ref="M64:N65"/>
    <mergeCell ref="O64:P64"/>
    <mergeCell ref="E49:E51"/>
    <mergeCell ref="O49:O50"/>
    <mergeCell ref="E52:E54"/>
    <mergeCell ref="O53:O58"/>
    <mergeCell ref="E55:E57"/>
    <mergeCell ref="O59:P59"/>
    <mergeCell ref="O79:O80"/>
    <mergeCell ref="E82:F82"/>
    <mergeCell ref="O82:O83"/>
    <mergeCell ref="E83:F83"/>
    <mergeCell ref="E84:F84"/>
    <mergeCell ref="O84:O86"/>
    <mergeCell ref="Q64:Q65"/>
    <mergeCell ref="R64:R65"/>
    <mergeCell ref="O66:O68"/>
    <mergeCell ref="E68:E70"/>
    <mergeCell ref="O69:O71"/>
    <mergeCell ref="E71:E72"/>
    <mergeCell ref="O72:O74"/>
    <mergeCell ref="E74:E75"/>
    <mergeCell ref="O75:O78"/>
    <mergeCell ref="E77:E81"/>
    <mergeCell ref="M91:N91"/>
    <mergeCell ref="C93:D93"/>
    <mergeCell ref="M93:N93"/>
    <mergeCell ref="O93:O95"/>
    <mergeCell ref="C94:D94"/>
    <mergeCell ref="M94:N94"/>
    <mergeCell ref="E95:G95"/>
    <mergeCell ref="C87:D87"/>
    <mergeCell ref="E87:G87"/>
    <mergeCell ref="O87:O91"/>
    <mergeCell ref="C88:D88"/>
    <mergeCell ref="M88:N88"/>
    <mergeCell ref="E89:G89"/>
    <mergeCell ref="C90:D90"/>
    <mergeCell ref="E90:G90"/>
    <mergeCell ref="M90:N90"/>
    <mergeCell ref="C91:D91"/>
    <mergeCell ref="E100:G100"/>
    <mergeCell ref="M100:N100"/>
    <mergeCell ref="C101:D101"/>
    <mergeCell ref="M101:N101"/>
    <mergeCell ref="O101:O104"/>
    <mergeCell ref="O106:O107"/>
    <mergeCell ref="C96:D96"/>
    <mergeCell ref="E96:G96"/>
    <mergeCell ref="M96:N96"/>
    <mergeCell ref="O96:O100"/>
    <mergeCell ref="C97:D97"/>
    <mergeCell ref="M97:N97"/>
    <mergeCell ref="C99:D99"/>
    <mergeCell ref="E99:G99"/>
    <mergeCell ref="M99:N99"/>
    <mergeCell ref="C100:D100"/>
    <mergeCell ref="O131:Q131"/>
    <mergeCell ref="O116:P116"/>
    <mergeCell ref="O119:Q119"/>
    <mergeCell ref="O121:Q121"/>
    <mergeCell ref="O122:Q122"/>
    <mergeCell ref="O127:Q127"/>
    <mergeCell ref="O130:Q130"/>
    <mergeCell ref="O109:O113"/>
    <mergeCell ref="M111:N111"/>
    <mergeCell ref="M113:N113"/>
    <mergeCell ref="M114:N114"/>
    <mergeCell ref="O114:P114"/>
    <mergeCell ref="O115:P115"/>
    <mergeCell ref="M119:N119"/>
    <mergeCell ref="M121:N121"/>
    <mergeCell ref="M122:N122"/>
    <mergeCell ref="O123:Q123"/>
  </mergeCells>
  <dataValidations disablePrompts="1" count="3">
    <dataValidation type="list" allowBlank="1" showInputMessage="1" showErrorMessage="1" sqref="R66:R113" xr:uid="{8D423ECC-5E4C-4FAC-9905-DF6F2B52D0AD}">
      <formula1>$P$133:$P$144</formula1>
    </dataValidation>
    <dataValidation type="list" allowBlank="1" showInputMessage="1" showErrorMessage="1" sqref="E99:G99 O130:Q130" xr:uid="{A38F9277-6542-423E-A11B-012258E28ACC}">
      <formula1>$M$110:$M$111</formula1>
    </dataValidation>
    <dataValidation type="whole" allowBlank="1" showInputMessage="1" showErrorMessage="1" sqref="E95:G95 E89:G89 E9:G9 O9:Q9 O121:Q121" xr:uid="{7384E5D8-9ADE-4D6D-813D-26906BFFED59}">
      <formula1>-999999999</formula1>
      <formula2>999999999</formula2>
    </dataValidation>
  </dataValidations>
  <pageMargins left="0.25" right="0.25" top="0.18" bottom="0.19" header="0.17" footer="0.17"/>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6"/>
  <sheetViews>
    <sheetView topLeftCell="A2" zoomScale="90" zoomScaleNormal="90" workbookViewId="0">
      <selection activeCell="D26" sqref="D26"/>
    </sheetView>
  </sheetViews>
  <sheetFormatPr defaultColWidth="8.6328125" defaultRowHeight="14.5"/>
  <cols>
    <col min="1" max="2" width="1.6328125" customWidth="1"/>
    <col min="3" max="3" width="33.90625" customWidth="1"/>
    <col min="4" max="4" width="41.54296875" customWidth="1"/>
    <col min="5" max="5" width="22.6328125" customWidth="1"/>
    <col min="6" max="6" width="40.54296875" customWidth="1"/>
    <col min="7" max="7" width="2" customWidth="1"/>
    <col min="8" max="8" width="4.453125" customWidth="1"/>
  </cols>
  <sheetData>
    <row r="1" spans="2:7" ht="15" thickBot="1"/>
    <row r="2" spans="2:7" ht="15" thickBot="1">
      <c r="B2" s="70"/>
      <c r="C2" s="71"/>
      <c r="D2" s="71"/>
      <c r="E2" s="71"/>
      <c r="F2" s="71"/>
      <c r="G2" s="72"/>
    </row>
    <row r="3" spans="2:7" ht="20.5" thickBot="1">
      <c r="B3" s="73"/>
      <c r="C3" s="715" t="s">
        <v>218</v>
      </c>
      <c r="D3" s="716"/>
      <c r="E3" s="716"/>
      <c r="F3" s="717"/>
      <c r="G3" s="46"/>
    </row>
    <row r="4" spans="2:7">
      <c r="B4" s="718"/>
      <c r="C4" s="719"/>
      <c r="D4" s="719"/>
      <c r="E4" s="719"/>
      <c r="F4" s="719"/>
      <c r="G4" s="46"/>
    </row>
    <row r="5" spans="2:7">
      <c r="B5" s="47"/>
      <c r="C5" s="720"/>
      <c r="D5" s="720"/>
      <c r="E5" s="720"/>
      <c r="F5" s="720"/>
      <c r="G5" s="46"/>
    </row>
    <row r="6" spans="2:7">
      <c r="B6" s="47"/>
      <c r="C6" s="48"/>
      <c r="D6" s="49"/>
      <c r="E6" s="48"/>
      <c r="F6" s="49"/>
      <c r="G6" s="46"/>
    </row>
    <row r="7" spans="2:7">
      <c r="B7" s="47"/>
      <c r="C7" s="721" t="s">
        <v>227</v>
      </c>
      <c r="D7" s="721"/>
      <c r="E7" s="50"/>
      <c r="F7" s="49"/>
      <c r="G7" s="46"/>
    </row>
    <row r="8" spans="2:7" ht="15" thickBot="1">
      <c r="B8" s="47"/>
      <c r="C8" s="722" t="s">
        <v>276</v>
      </c>
      <c r="D8" s="722"/>
      <c r="E8" s="722"/>
      <c r="F8" s="722"/>
      <c r="G8" s="46"/>
    </row>
    <row r="9" spans="2:7" ht="15.75" customHeight="1" thickBot="1">
      <c r="B9" s="47"/>
      <c r="C9" s="26" t="s">
        <v>229</v>
      </c>
      <c r="D9" s="27" t="s">
        <v>228</v>
      </c>
      <c r="E9" s="723" t="s">
        <v>257</v>
      </c>
      <c r="F9" s="724"/>
      <c r="G9" s="46"/>
    </row>
    <row r="10" spans="2:7" ht="18.75" customHeight="1" thickBot="1">
      <c r="B10" s="47"/>
      <c r="C10" s="707" t="s">
        <v>841</v>
      </c>
      <c r="D10" s="708"/>
      <c r="E10" s="708"/>
      <c r="F10" s="709"/>
      <c r="G10" s="46"/>
    </row>
    <row r="11" spans="2:7" ht="108.75" customHeight="1" thickBot="1">
      <c r="B11" s="47"/>
      <c r="C11" s="555" t="s">
        <v>839</v>
      </c>
      <c r="D11" s="556" t="s">
        <v>840</v>
      </c>
      <c r="E11" s="713" t="s">
        <v>1221</v>
      </c>
      <c r="F11" s="714"/>
      <c r="G11" s="46"/>
    </row>
    <row r="12" spans="2:7" ht="106.5" customHeight="1" thickBot="1">
      <c r="B12" s="47"/>
      <c r="C12" s="557" t="s">
        <v>842</v>
      </c>
      <c r="D12" s="558" t="s">
        <v>843</v>
      </c>
      <c r="E12" s="713" t="s">
        <v>1052</v>
      </c>
      <c r="F12" s="714"/>
      <c r="G12" s="46"/>
    </row>
    <row r="13" spans="2:7" ht="164.25" customHeight="1" thickBot="1">
      <c r="B13" s="47"/>
      <c r="C13" s="559" t="s">
        <v>844</v>
      </c>
      <c r="D13" s="560" t="s">
        <v>845</v>
      </c>
      <c r="E13" s="727" t="s">
        <v>1222</v>
      </c>
      <c r="F13" s="728"/>
      <c r="G13" s="46"/>
    </row>
    <row r="14" spans="2:7" ht="18.75" customHeight="1" thickBot="1">
      <c r="B14" s="47"/>
      <c r="C14" s="710" t="s">
        <v>846</v>
      </c>
      <c r="D14" s="711"/>
      <c r="E14" s="711"/>
      <c r="F14" s="712"/>
      <c r="G14" s="46"/>
    </row>
    <row r="15" spans="2:7" ht="159" customHeight="1" thickBot="1">
      <c r="B15" s="47"/>
      <c r="C15" s="557" t="s">
        <v>847</v>
      </c>
      <c r="D15" s="558" t="s">
        <v>848</v>
      </c>
      <c r="E15" s="713" t="s">
        <v>1223</v>
      </c>
      <c r="F15" s="714"/>
      <c r="G15" s="46"/>
    </row>
    <row r="16" spans="2:7" ht="19.5" customHeight="1" thickBot="1">
      <c r="B16" s="47"/>
      <c r="C16" s="710" t="s">
        <v>849</v>
      </c>
      <c r="D16" s="711"/>
      <c r="E16" s="711"/>
      <c r="F16" s="712"/>
      <c r="G16" s="46"/>
    </row>
    <row r="17" spans="2:7" ht="140.25" customHeight="1" thickBot="1">
      <c r="B17" s="47"/>
      <c r="C17" s="557" t="s">
        <v>850</v>
      </c>
      <c r="D17" s="558" t="s">
        <v>851</v>
      </c>
      <c r="E17" s="713" t="s">
        <v>1186</v>
      </c>
      <c r="F17" s="714"/>
      <c r="G17" s="46"/>
    </row>
    <row r="18" spans="2:7" ht="16.5" customHeight="1" thickBot="1">
      <c r="B18" s="47"/>
      <c r="C18" s="710" t="s">
        <v>852</v>
      </c>
      <c r="D18" s="711"/>
      <c r="E18" s="711"/>
      <c r="F18" s="712"/>
      <c r="G18" s="46"/>
    </row>
    <row r="19" spans="2:7" ht="93" customHeight="1" thickBot="1">
      <c r="B19" s="47"/>
      <c r="C19" s="557" t="s">
        <v>853</v>
      </c>
      <c r="D19" s="558" t="s">
        <v>854</v>
      </c>
      <c r="E19" s="727" t="s">
        <v>1187</v>
      </c>
      <c r="F19" s="728"/>
      <c r="G19" s="46"/>
    </row>
    <row r="20" spans="2:7" ht="30" customHeight="1" thickBot="1">
      <c r="B20" s="47"/>
      <c r="C20" s="28"/>
      <c r="D20" s="28"/>
      <c r="E20" s="705"/>
      <c r="F20" s="706"/>
      <c r="G20" s="46"/>
    </row>
    <row r="21" spans="2:7">
      <c r="B21" s="47"/>
      <c r="C21" s="49"/>
      <c r="D21" s="49"/>
      <c r="E21" s="49"/>
      <c r="F21" s="49"/>
      <c r="G21" s="46"/>
    </row>
    <row r="22" spans="2:7">
      <c r="B22" s="47"/>
      <c r="C22" s="742" t="s">
        <v>242</v>
      </c>
      <c r="D22" s="742"/>
      <c r="E22" s="742"/>
      <c r="F22" s="742"/>
      <c r="G22" s="46"/>
    </row>
    <row r="23" spans="2:7" ht="15" thickBot="1">
      <c r="B23" s="47"/>
      <c r="C23" s="700" t="s">
        <v>255</v>
      </c>
      <c r="D23" s="700"/>
      <c r="E23" s="700"/>
      <c r="F23" s="700"/>
      <c r="G23" s="46"/>
    </row>
    <row r="24" spans="2:7" ht="15.75" customHeight="1" thickTop="1" thickBot="1">
      <c r="B24" s="47"/>
      <c r="C24" s="561" t="s">
        <v>229</v>
      </c>
      <c r="D24" s="562" t="s">
        <v>228</v>
      </c>
      <c r="E24" s="703" t="s">
        <v>257</v>
      </c>
      <c r="F24" s="704"/>
      <c r="G24" s="46"/>
    </row>
    <row r="25" spans="2:7" ht="245.25" customHeight="1" thickTop="1" thickBot="1">
      <c r="B25" s="47"/>
      <c r="C25" s="564" t="s">
        <v>1188</v>
      </c>
      <c r="D25" s="566" t="s">
        <v>1189</v>
      </c>
      <c r="E25" s="735" t="s">
        <v>1190</v>
      </c>
      <c r="F25" s="736"/>
      <c r="G25" s="46"/>
    </row>
    <row r="26" spans="2:7" ht="210.5" thickBot="1">
      <c r="B26" s="47"/>
      <c r="C26" s="557" t="s">
        <v>955</v>
      </c>
      <c r="D26" s="558" t="s">
        <v>1191</v>
      </c>
      <c r="E26" s="713" t="s">
        <v>1192</v>
      </c>
      <c r="F26" s="714"/>
      <c r="G26" s="46"/>
    </row>
    <row r="27" spans="2:7" ht="40.25" customHeight="1" thickBot="1">
      <c r="B27" s="47"/>
      <c r="C27" s="563"/>
      <c r="D27" s="565"/>
      <c r="E27" s="737"/>
      <c r="F27" s="738"/>
      <c r="G27" s="46"/>
    </row>
    <row r="28" spans="2:7" ht="40.25" customHeight="1" thickBot="1">
      <c r="B28" s="47"/>
      <c r="C28" s="567"/>
      <c r="D28" s="568"/>
      <c r="E28" s="701"/>
      <c r="F28" s="702"/>
      <c r="G28" s="46"/>
    </row>
    <row r="29" spans="2:7" ht="15.5" thickTop="1" thickBot="1">
      <c r="B29" s="47"/>
      <c r="C29" s="569"/>
      <c r="D29" s="569"/>
      <c r="E29" s="569"/>
      <c r="F29" s="569"/>
      <c r="G29" s="46"/>
    </row>
    <row r="30" spans="2:7" ht="15" thickBot="1">
      <c r="B30" s="47"/>
      <c r="C30" s="569"/>
      <c r="D30" s="569"/>
      <c r="E30" s="569"/>
      <c r="F30" s="569"/>
      <c r="G30" s="46"/>
    </row>
    <row r="31" spans="2:7" ht="31.5" customHeight="1" thickBot="1">
      <c r="B31" s="47"/>
      <c r="C31" s="739" t="s">
        <v>1193</v>
      </c>
      <c r="D31" s="740"/>
      <c r="E31" s="740"/>
      <c r="F31" s="741"/>
      <c r="G31" s="46"/>
    </row>
    <row r="32" spans="2:7" ht="15.75" customHeight="1" thickBot="1">
      <c r="B32" s="47"/>
      <c r="C32" s="725" t="s">
        <v>258</v>
      </c>
      <c r="D32" s="726"/>
      <c r="E32" s="733"/>
      <c r="F32" s="734"/>
      <c r="G32" s="46"/>
    </row>
    <row r="33" spans="2:8" ht="100.25" customHeight="1" thickTop="1" thickBot="1">
      <c r="B33" s="47"/>
      <c r="C33" s="744" t="s">
        <v>1194</v>
      </c>
      <c r="D33" s="745"/>
      <c r="E33" s="745"/>
      <c r="F33" s="746"/>
      <c r="G33" s="46"/>
    </row>
    <row r="34" spans="2:8" ht="15.5" thickTop="1" thickBot="1">
      <c r="B34" s="320"/>
      <c r="C34" s="749"/>
      <c r="D34" s="750"/>
      <c r="E34" s="749"/>
      <c r="F34" s="750"/>
      <c r="G34" s="51"/>
      <c r="H34" s="322"/>
    </row>
    <row r="35" spans="2:8" ht="15" customHeight="1">
      <c r="B35" s="321"/>
      <c r="C35" s="751"/>
      <c r="D35" s="751"/>
      <c r="E35" s="751"/>
      <c r="F35" s="751"/>
      <c r="G35" s="321"/>
    </row>
    <row r="36" spans="2:8">
      <c r="B36" s="8"/>
      <c r="C36" s="751"/>
      <c r="D36" s="751"/>
      <c r="E36" s="751"/>
      <c r="F36" s="751"/>
      <c r="G36" s="8"/>
    </row>
    <row r="37" spans="2:8">
      <c r="B37" s="8"/>
      <c r="C37" s="748"/>
      <c r="D37" s="748"/>
      <c r="E37" s="748"/>
      <c r="F37" s="748"/>
      <c r="G37" s="8"/>
    </row>
    <row r="38" spans="2:8">
      <c r="B38" s="8"/>
      <c r="C38" s="8"/>
      <c r="D38" s="8"/>
      <c r="E38" s="8"/>
      <c r="F38" s="8"/>
      <c r="G38" s="8"/>
    </row>
    <row r="39" spans="2:8">
      <c r="B39" s="8"/>
      <c r="C39" s="8"/>
      <c r="D39" s="8"/>
      <c r="E39" s="8"/>
      <c r="F39" s="8"/>
      <c r="G39" s="8"/>
    </row>
    <row r="40" spans="2:8">
      <c r="B40" s="8"/>
      <c r="C40" s="729"/>
      <c r="D40" s="729"/>
      <c r="E40" s="7"/>
      <c r="F40" s="8"/>
      <c r="G40" s="8"/>
    </row>
    <row r="41" spans="2:8">
      <c r="B41" s="8"/>
      <c r="C41" s="729"/>
      <c r="D41" s="729"/>
      <c r="E41" s="7"/>
      <c r="F41" s="8"/>
      <c r="G41" s="8"/>
    </row>
    <row r="42" spans="2:8">
      <c r="B42" s="8"/>
      <c r="C42" s="747"/>
      <c r="D42" s="747"/>
      <c r="E42" s="747"/>
      <c r="F42" s="747"/>
      <c r="G42" s="8"/>
    </row>
    <row r="43" spans="2:8">
      <c r="B43" s="8"/>
      <c r="C43" s="731"/>
      <c r="D43" s="731"/>
      <c r="E43" s="732"/>
      <c r="F43" s="732"/>
      <c r="G43" s="8"/>
    </row>
    <row r="44" spans="2:8">
      <c r="B44" s="8"/>
      <c r="C44" s="731"/>
      <c r="D44" s="731"/>
      <c r="E44" s="743"/>
      <c r="F44" s="743"/>
      <c r="G44" s="8"/>
    </row>
    <row r="45" spans="2:8">
      <c r="B45" s="8"/>
      <c r="C45" s="8"/>
      <c r="D45" s="8"/>
      <c r="E45" s="8"/>
      <c r="F45" s="8"/>
      <c r="G45" s="8"/>
    </row>
    <row r="46" spans="2:8">
      <c r="B46" s="8"/>
      <c r="C46" s="729"/>
      <c r="D46" s="729"/>
      <c r="E46" s="7"/>
      <c r="F46" s="8"/>
      <c r="G46" s="8"/>
    </row>
    <row r="47" spans="2:8">
      <c r="B47" s="8"/>
      <c r="C47" s="729"/>
      <c r="D47" s="729"/>
      <c r="E47" s="730"/>
      <c r="F47" s="730"/>
      <c r="G47" s="8"/>
    </row>
    <row r="48" spans="2:8">
      <c r="B48" s="8"/>
      <c r="C48" s="7"/>
      <c r="D48" s="7"/>
      <c r="E48" s="7"/>
      <c r="F48" s="7"/>
      <c r="G48" s="8"/>
    </row>
    <row r="49" spans="2:7">
      <c r="B49" s="8"/>
      <c r="C49" s="731"/>
      <c r="D49" s="731"/>
      <c r="E49" s="732"/>
      <c r="F49" s="732"/>
      <c r="G49" s="8"/>
    </row>
    <row r="50" spans="2:7">
      <c r="B50" s="8"/>
      <c r="C50" s="731"/>
      <c r="D50" s="731"/>
      <c r="E50" s="743"/>
      <c r="F50" s="743"/>
      <c r="G50" s="8"/>
    </row>
    <row r="51" spans="2:7">
      <c r="B51" s="8"/>
      <c r="C51" s="8"/>
      <c r="D51" s="8"/>
      <c r="E51" s="8"/>
      <c r="F51" s="8"/>
      <c r="G51" s="8"/>
    </row>
    <row r="52" spans="2:7">
      <c r="B52" s="8"/>
      <c r="C52" s="729"/>
      <c r="D52" s="729"/>
      <c r="E52" s="8"/>
      <c r="F52" s="8"/>
      <c r="G52" s="8"/>
    </row>
    <row r="53" spans="2:7">
      <c r="B53" s="8"/>
      <c r="C53" s="729"/>
      <c r="D53" s="729"/>
      <c r="E53" s="743"/>
      <c r="F53" s="743"/>
      <c r="G53" s="8"/>
    </row>
    <row r="54" spans="2:7">
      <c r="B54" s="8"/>
      <c r="C54" s="731"/>
      <c r="D54" s="731"/>
      <c r="E54" s="743"/>
      <c r="F54" s="743"/>
      <c r="G54" s="8"/>
    </row>
    <row r="55" spans="2:7">
      <c r="B55" s="8"/>
      <c r="C55" s="9"/>
      <c r="D55" s="8"/>
      <c r="E55" s="9"/>
      <c r="F55" s="8"/>
      <c r="G55" s="8"/>
    </row>
    <row r="56" spans="2:7">
      <c r="B56" s="8"/>
      <c r="C56" s="9"/>
      <c r="D56" s="9"/>
      <c r="E56" s="9"/>
      <c r="F56" s="9"/>
      <c r="G56" s="10"/>
    </row>
  </sheetData>
  <mergeCells count="55">
    <mergeCell ref="E37:F37"/>
    <mergeCell ref="C34:D34"/>
    <mergeCell ref="E34:F34"/>
    <mergeCell ref="C35:D35"/>
    <mergeCell ref="E35:F35"/>
    <mergeCell ref="C36:D36"/>
    <mergeCell ref="E36:F36"/>
    <mergeCell ref="C54:D54"/>
    <mergeCell ref="E54:F54"/>
    <mergeCell ref="C50:D50"/>
    <mergeCell ref="E50:F50"/>
    <mergeCell ref="C33:F33"/>
    <mergeCell ref="C53:D53"/>
    <mergeCell ref="E53:F53"/>
    <mergeCell ref="C40:D40"/>
    <mergeCell ref="C41:D41"/>
    <mergeCell ref="E44:F44"/>
    <mergeCell ref="C46:D46"/>
    <mergeCell ref="C42:F42"/>
    <mergeCell ref="C43:D43"/>
    <mergeCell ref="E43:F43"/>
    <mergeCell ref="C44:D44"/>
    <mergeCell ref="C37:D37"/>
    <mergeCell ref="C32:D32"/>
    <mergeCell ref="E11:F11"/>
    <mergeCell ref="E12:F12"/>
    <mergeCell ref="E13:F13"/>
    <mergeCell ref="C52:D52"/>
    <mergeCell ref="C47:D47"/>
    <mergeCell ref="E47:F47"/>
    <mergeCell ref="C49:D49"/>
    <mergeCell ref="E49:F49"/>
    <mergeCell ref="E32:F32"/>
    <mergeCell ref="E25:F25"/>
    <mergeCell ref="E26:F26"/>
    <mergeCell ref="E27:F27"/>
    <mergeCell ref="E19:F19"/>
    <mergeCell ref="C31:F31"/>
    <mergeCell ref="C22:F22"/>
    <mergeCell ref="C3:F3"/>
    <mergeCell ref="C18:F18"/>
    <mergeCell ref="B4:F4"/>
    <mergeCell ref="C5:F5"/>
    <mergeCell ref="C7:D7"/>
    <mergeCell ref="C8:F8"/>
    <mergeCell ref="E9:F9"/>
    <mergeCell ref="C23:F23"/>
    <mergeCell ref="E28:F28"/>
    <mergeCell ref="E24:F24"/>
    <mergeCell ref="E20:F20"/>
    <mergeCell ref="C10:F10"/>
    <mergeCell ref="C14:F14"/>
    <mergeCell ref="E15:F15"/>
    <mergeCell ref="C16:F16"/>
    <mergeCell ref="E17:F17"/>
  </mergeCells>
  <dataValidations disablePrompts="1" count="2">
    <dataValidation type="whole" allowBlank="1" showInputMessage="1" showErrorMessage="1" sqref="E49 E43" xr:uid="{00000000-0002-0000-0300-000000000000}">
      <formula1>-999999999</formula1>
      <formula2>999999999</formula2>
    </dataValidation>
    <dataValidation type="list" allowBlank="1" showInputMessage="1" showErrorMessage="1" sqref="E53" xr:uid="{00000000-0002-0000-0300-000001000000}">
      <formula1>#REF!</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62864-2CB8-4E56-9510-39061FFCD9F4}">
  <dimension ref="B1:U79"/>
  <sheetViews>
    <sheetView topLeftCell="A64" zoomScale="55" zoomScaleNormal="55" workbookViewId="0">
      <selection activeCell="C73" sqref="C73:D73"/>
    </sheetView>
  </sheetViews>
  <sheetFormatPr defaultColWidth="9.36328125" defaultRowHeight="14.5"/>
  <cols>
    <col min="1" max="2" width="1.6328125" style="221" customWidth="1"/>
    <col min="3" max="3" width="45.54296875" style="221" customWidth="1"/>
    <col min="4" max="4" width="33.6328125" style="221" customWidth="1"/>
    <col min="5" max="5" width="38.453125" style="221" customWidth="1"/>
    <col min="6" max="6" width="38.453125" style="230" customWidth="1"/>
    <col min="7" max="7" width="36.36328125" style="221" customWidth="1"/>
    <col min="8" max="8" width="24" style="221" customWidth="1"/>
    <col min="9" max="9" width="25.54296875" style="221" customWidth="1"/>
    <col min="10" max="10" width="29.6328125" style="221" customWidth="1"/>
    <col min="11" max="11" width="24.54296875" style="221" customWidth="1"/>
    <col min="12" max="12" width="24.453125" style="221" customWidth="1"/>
    <col min="13" max="14" width="2" style="221" customWidth="1"/>
    <col min="15" max="16384" width="9.36328125" style="221"/>
  </cols>
  <sheetData>
    <row r="1" spans="2:14" ht="15" thickBot="1"/>
    <row r="2" spans="2:14" ht="15" thickBot="1">
      <c r="B2" s="253"/>
      <c r="C2" s="252"/>
      <c r="D2" s="252"/>
      <c r="E2" s="252"/>
      <c r="F2" s="418"/>
      <c r="G2" s="252"/>
      <c r="H2" s="252"/>
      <c r="I2" s="252"/>
      <c r="J2" s="252"/>
      <c r="K2" s="252"/>
      <c r="L2" s="252"/>
      <c r="M2" s="251"/>
      <c r="N2" s="222"/>
    </row>
    <row r="3" spans="2:14" customFormat="1" ht="20.5" thickBot="1">
      <c r="B3" s="73"/>
      <c r="C3" s="817" t="s">
        <v>696</v>
      </c>
      <c r="D3" s="818"/>
      <c r="E3" s="818"/>
      <c r="F3" s="818"/>
      <c r="G3" s="819"/>
      <c r="H3" s="419"/>
      <c r="I3" s="419"/>
      <c r="J3" s="419"/>
      <c r="K3" s="419"/>
      <c r="L3" s="419"/>
      <c r="M3" s="250"/>
      <c r="N3" s="116"/>
    </row>
    <row r="4" spans="2:14" customFormat="1">
      <c r="B4" s="73"/>
      <c r="C4" s="419"/>
      <c r="D4" s="419"/>
      <c r="E4" s="419"/>
      <c r="F4" s="420"/>
      <c r="G4" s="419"/>
      <c r="H4" s="419"/>
      <c r="I4" s="419"/>
      <c r="J4" s="419"/>
      <c r="K4" s="419"/>
      <c r="L4" s="419"/>
      <c r="M4" s="250"/>
      <c r="N4" s="116"/>
    </row>
    <row r="5" spans="2:14">
      <c r="B5" s="227"/>
      <c r="C5" s="421"/>
      <c r="D5" s="421"/>
      <c r="E5" s="421"/>
      <c r="F5" s="422"/>
      <c r="G5" s="421"/>
      <c r="H5" s="421"/>
      <c r="I5" s="421"/>
      <c r="J5" s="421"/>
      <c r="K5" s="421"/>
      <c r="L5" s="421"/>
      <c r="M5" s="228"/>
      <c r="N5" s="222"/>
    </row>
    <row r="6" spans="2:14">
      <c r="B6" s="227"/>
      <c r="C6" s="423" t="s">
        <v>695</v>
      </c>
      <c r="D6" s="421"/>
      <c r="E6" s="421"/>
      <c r="F6" s="422"/>
      <c r="G6" s="421"/>
      <c r="H6" s="421"/>
      <c r="I6" s="421"/>
      <c r="J6" s="421"/>
      <c r="K6" s="421"/>
      <c r="L6" s="421"/>
      <c r="M6" s="228"/>
      <c r="N6" s="222"/>
    </row>
    <row r="7" spans="2:14" ht="15" thickBot="1">
      <c r="B7" s="227"/>
      <c r="C7" s="421"/>
      <c r="D7" s="421"/>
      <c r="E7" s="421"/>
      <c r="F7" s="422"/>
      <c r="G7" s="421"/>
      <c r="H7" s="421"/>
      <c r="I7" s="421"/>
      <c r="J7" s="421"/>
      <c r="K7" s="421"/>
      <c r="L7" s="421"/>
      <c r="M7" s="228"/>
      <c r="N7" s="222"/>
    </row>
    <row r="8" spans="2:14" ht="51" customHeight="1" thickBot="1">
      <c r="B8" s="227"/>
      <c r="C8" s="424" t="s">
        <v>773</v>
      </c>
      <c r="D8" s="771"/>
      <c r="E8" s="771"/>
      <c r="F8" s="771"/>
      <c r="G8" s="772"/>
      <c r="H8" s="421"/>
      <c r="I8" s="421"/>
      <c r="J8" s="421"/>
      <c r="K8" s="421"/>
      <c r="L8" s="421"/>
      <c r="M8" s="228"/>
      <c r="N8" s="222"/>
    </row>
    <row r="9" spans="2:14" ht="15" thickBot="1">
      <c r="B9" s="227"/>
      <c r="C9" s="421"/>
      <c r="D9" s="421"/>
      <c r="E9" s="421"/>
      <c r="F9" s="422"/>
      <c r="G9" s="421"/>
      <c r="H9" s="421"/>
      <c r="I9" s="421"/>
      <c r="J9" s="421"/>
      <c r="K9" s="421"/>
      <c r="L9" s="421"/>
      <c r="M9" s="228"/>
      <c r="N9" s="222"/>
    </row>
    <row r="10" spans="2:14" ht="129" customHeight="1">
      <c r="B10" s="227"/>
      <c r="C10" s="425" t="s">
        <v>774</v>
      </c>
      <c r="D10" s="426" t="s">
        <v>775</v>
      </c>
      <c r="E10" s="426" t="s">
        <v>776</v>
      </c>
      <c r="F10" s="426" t="s">
        <v>694</v>
      </c>
      <c r="G10" s="426" t="s">
        <v>777</v>
      </c>
      <c r="H10" s="426" t="s">
        <v>778</v>
      </c>
      <c r="I10" s="426" t="s">
        <v>693</v>
      </c>
      <c r="J10" s="426" t="s">
        <v>779</v>
      </c>
      <c r="K10" s="426" t="s">
        <v>780</v>
      </c>
      <c r="L10" s="427" t="s">
        <v>781</v>
      </c>
      <c r="M10" s="228"/>
      <c r="N10" s="231"/>
    </row>
    <row r="11" spans="2:14" ht="20.149999999999999" customHeight="1">
      <c r="B11" s="227"/>
      <c r="C11" s="428" t="s">
        <v>692</v>
      </c>
      <c r="D11" s="429"/>
      <c r="E11" s="429"/>
      <c r="F11" s="430"/>
      <c r="G11" s="430"/>
      <c r="H11" s="430"/>
      <c r="I11" s="430"/>
      <c r="J11" s="430"/>
      <c r="K11" s="430"/>
      <c r="L11" s="431"/>
      <c r="M11" s="232"/>
      <c r="N11" s="231"/>
    </row>
    <row r="12" spans="2:14" ht="179.25" customHeight="1">
      <c r="B12" s="227"/>
      <c r="C12" s="815" t="s">
        <v>691</v>
      </c>
      <c r="D12" s="807"/>
      <c r="E12" s="807"/>
      <c r="F12" s="430" t="s">
        <v>956</v>
      </c>
      <c r="G12" s="430" t="s">
        <v>957</v>
      </c>
      <c r="H12" s="430" t="s">
        <v>958</v>
      </c>
      <c r="I12" s="430">
        <v>0</v>
      </c>
      <c r="J12" s="430" t="s">
        <v>959</v>
      </c>
      <c r="K12" s="430"/>
      <c r="L12" s="431"/>
      <c r="M12" s="232"/>
      <c r="N12" s="231"/>
    </row>
    <row r="13" spans="2:14" ht="173.25" customHeight="1">
      <c r="B13" s="227"/>
      <c r="C13" s="816"/>
      <c r="D13" s="808"/>
      <c r="E13" s="808"/>
      <c r="F13" s="430" t="s">
        <v>960</v>
      </c>
      <c r="G13" s="430" t="s">
        <v>961</v>
      </c>
      <c r="H13" s="430" t="s">
        <v>962</v>
      </c>
      <c r="I13" s="430">
        <v>0</v>
      </c>
      <c r="J13" s="430" t="s">
        <v>963</v>
      </c>
      <c r="K13" s="430"/>
      <c r="L13" s="431"/>
      <c r="M13" s="232"/>
      <c r="N13" s="231"/>
    </row>
    <row r="14" spans="2:14" ht="143.25" customHeight="1">
      <c r="B14" s="227"/>
      <c r="C14" s="820"/>
      <c r="D14" s="809"/>
      <c r="E14" s="809"/>
      <c r="F14" s="430" t="s">
        <v>964</v>
      </c>
      <c r="G14" s="430" t="s">
        <v>965</v>
      </c>
      <c r="H14" s="430" t="s">
        <v>966</v>
      </c>
      <c r="I14" s="430">
        <v>0</v>
      </c>
      <c r="J14" s="430" t="s">
        <v>967</v>
      </c>
      <c r="K14" s="430"/>
      <c r="L14" s="431"/>
      <c r="M14" s="232"/>
      <c r="N14" s="231"/>
    </row>
    <row r="15" spans="2:14" ht="20.149999999999999" customHeight="1">
      <c r="B15" s="227"/>
      <c r="C15" s="428" t="s">
        <v>690</v>
      </c>
      <c r="D15" s="429"/>
      <c r="E15" s="429"/>
      <c r="F15" s="430"/>
      <c r="G15" s="430"/>
      <c r="H15" s="430"/>
      <c r="I15" s="430"/>
      <c r="J15" s="430"/>
      <c r="K15" s="430"/>
      <c r="L15" s="431"/>
      <c r="M15" s="232"/>
      <c r="N15" s="231"/>
    </row>
    <row r="16" spans="2:14" ht="20.149999999999999" customHeight="1">
      <c r="B16" s="227"/>
      <c r="C16" s="428" t="s">
        <v>689</v>
      </c>
      <c r="D16" s="429"/>
      <c r="E16" s="429"/>
      <c r="F16" s="430"/>
      <c r="G16" s="430"/>
      <c r="H16" s="430"/>
      <c r="I16" s="430"/>
      <c r="J16" s="430"/>
      <c r="K16" s="430"/>
      <c r="L16" s="431"/>
      <c r="M16" s="232"/>
      <c r="N16" s="231"/>
    </row>
    <row r="17" spans="2:14" ht="36.75" customHeight="1">
      <c r="B17" s="227"/>
      <c r="C17" s="428" t="s">
        <v>688</v>
      </c>
      <c r="D17" s="429"/>
      <c r="E17" s="429"/>
      <c r="F17" s="430"/>
      <c r="G17" s="430"/>
      <c r="H17" s="430"/>
      <c r="I17" s="430"/>
      <c r="J17" s="430"/>
      <c r="K17" s="430"/>
      <c r="L17" s="431"/>
      <c r="M17" s="232"/>
      <c r="N17" s="231"/>
    </row>
    <row r="18" spans="2:14" ht="55.5" customHeight="1">
      <c r="B18" s="227"/>
      <c r="C18" s="583" t="s">
        <v>687</v>
      </c>
      <c r="D18" s="429"/>
      <c r="E18" s="429"/>
      <c r="F18" s="430" t="s">
        <v>968</v>
      </c>
      <c r="G18" s="430" t="s">
        <v>969</v>
      </c>
      <c r="H18" s="430" t="s">
        <v>970</v>
      </c>
      <c r="I18" s="432">
        <v>0</v>
      </c>
      <c r="J18" s="430"/>
      <c r="K18" s="430"/>
      <c r="L18" s="431"/>
      <c r="M18" s="232"/>
      <c r="N18" s="231"/>
    </row>
    <row r="19" spans="2:14" ht="20.149999999999999" customHeight="1">
      <c r="B19" s="227"/>
      <c r="C19" s="428" t="s">
        <v>686</v>
      </c>
      <c r="D19" s="429"/>
      <c r="E19" s="429"/>
      <c r="F19" s="430"/>
      <c r="G19" s="430"/>
      <c r="H19" s="430"/>
      <c r="I19" s="430"/>
      <c r="J19" s="430"/>
      <c r="K19" s="430"/>
      <c r="L19" s="431"/>
      <c r="M19" s="232"/>
      <c r="N19" s="231"/>
    </row>
    <row r="20" spans="2:14" ht="120.75" customHeight="1">
      <c r="B20" s="227"/>
      <c r="C20" s="583" t="s">
        <v>685</v>
      </c>
      <c r="D20" s="429"/>
      <c r="E20" s="429"/>
      <c r="F20" s="430" t="s">
        <v>971</v>
      </c>
      <c r="G20" s="430" t="s">
        <v>969</v>
      </c>
      <c r="H20" s="430" t="s">
        <v>972</v>
      </c>
      <c r="I20" s="432" t="s">
        <v>973</v>
      </c>
      <c r="J20" s="430"/>
      <c r="K20" s="430"/>
      <c r="L20" s="431"/>
      <c r="M20" s="232"/>
      <c r="N20" s="231"/>
    </row>
    <row r="21" spans="2:14" ht="20.149999999999999" customHeight="1">
      <c r="B21" s="227"/>
      <c r="C21" s="428" t="s">
        <v>684</v>
      </c>
      <c r="D21" s="429"/>
      <c r="E21" s="429"/>
      <c r="F21" s="430"/>
      <c r="G21" s="430"/>
      <c r="H21" s="430"/>
      <c r="I21" s="430"/>
      <c r="J21" s="430"/>
      <c r="K21" s="430"/>
      <c r="L21" s="431"/>
      <c r="M21" s="232"/>
      <c r="N21" s="231"/>
    </row>
    <row r="22" spans="2:14" ht="60.75" customHeight="1">
      <c r="B22" s="227"/>
      <c r="C22" s="815" t="s">
        <v>683</v>
      </c>
      <c r="D22" s="807"/>
      <c r="E22" s="807"/>
      <c r="F22" s="430" t="s">
        <v>974</v>
      </c>
      <c r="G22" s="430" t="s">
        <v>969</v>
      </c>
      <c r="H22" s="430" t="s">
        <v>975</v>
      </c>
      <c r="I22" s="432">
        <v>0</v>
      </c>
      <c r="J22" s="430"/>
      <c r="K22" s="430"/>
      <c r="L22" s="431"/>
      <c r="M22" s="232"/>
      <c r="N22" s="231"/>
    </row>
    <row r="23" spans="2:14" ht="59.25" customHeight="1">
      <c r="B23" s="227"/>
      <c r="C23" s="816"/>
      <c r="D23" s="808"/>
      <c r="E23" s="808"/>
      <c r="F23" s="430" t="s">
        <v>976</v>
      </c>
      <c r="G23" s="430" t="s">
        <v>969</v>
      </c>
      <c r="H23" s="430" t="s">
        <v>977</v>
      </c>
      <c r="I23" s="432">
        <v>0</v>
      </c>
      <c r="J23" s="430"/>
      <c r="K23" s="430"/>
      <c r="L23" s="431"/>
      <c r="M23" s="232"/>
      <c r="N23" s="231"/>
    </row>
    <row r="24" spans="2:14" ht="81" customHeight="1">
      <c r="B24" s="227"/>
      <c r="C24" s="816"/>
      <c r="D24" s="808"/>
      <c r="E24" s="808"/>
      <c r="F24" s="430" t="s">
        <v>978</v>
      </c>
      <c r="G24" s="430" t="s">
        <v>969</v>
      </c>
      <c r="H24" s="430" t="s">
        <v>977</v>
      </c>
      <c r="I24" s="432">
        <v>0</v>
      </c>
      <c r="J24" s="430"/>
      <c r="K24" s="430"/>
      <c r="L24" s="431"/>
      <c r="M24" s="232"/>
      <c r="N24" s="231"/>
    </row>
    <row r="25" spans="2:14" ht="78.75" customHeight="1">
      <c r="B25" s="227"/>
      <c r="C25" s="816"/>
      <c r="D25" s="808"/>
      <c r="E25" s="808"/>
      <c r="F25" s="430" t="s">
        <v>979</v>
      </c>
      <c r="G25" s="430" t="s">
        <v>969</v>
      </c>
      <c r="H25" s="430" t="s">
        <v>980</v>
      </c>
      <c r="I25" s="432">
        <v>0</v>
      </c>
      <c r="J25" s="430"/>
      <c r="K25" s="430"/>
      <c r="L25" s="431"/>
      <c r="M25" s="232"/>
      <c r="N25" s="231"/>
    </row>
    <row r="26" spans="2:14" ht="20.149999999999999" customHeight="1">
      <c r="B26" s="227"/>
      <c r="C26" s="428" t="s">
        <v>682</v>
      </c>
      <c r="D26" s="429"/>
      <c r="E26" s="429"/>
      <c r="F26" s="430"/>
      <c r="G26" s="430"/>
      <c r="H26" s="430"/>
      <c r="I26" s="430"/>
      <c r="J26" s="430"/>
      <c r="K26" s="430"/>
      <c r="L26" s="431"/>
      <c r="M26" s="232"/>
      <c r="N26" s="231"/>
    </row>
    <row r="27" spans="2:14" ht="86.25" customHeight="1">
      <c r="B27" s="227"/>
      <c r="C27" s="650" t="s">
        <v>681</v>
      </c>
      <c r="D27" s="807"/>
      <c r="E27" s="807"/>
      <c r="F27" s="430" t="s">
        <v>981</v>
      </c>
      <c r="G27" s="430" t="s">
        <v>982</v>
      </c>
      <c r="H27" s="430" t="s">
        <v>983</v>
      </c>
      <c r="I27" s="430">
        <v>0</v>
      </c>
      <c r="J27" s="430"/>
      <c r="K27" s="430"/>
      <c r="L27" s="431"/>
      <c r="M27" s="232"/>
      <c r="N27" s="231"/>
    </row>
    <row r="28" spans="2:14" ht="85.5" customHeight="1">
      <c r="B28" s="227"/>
      <c r="C28" s="651"/>
      <c r="D28" s="808"/>
      <c r="E28" s="808"/>
      <c r="F28" s="430" t="s">
        <v>984</v>
      </c>
      <c r="G28" s="430" t="s">
        <v>982</v>
      </c>
      <c r="H28" s="430" t="s">
        <v>985</v>
      </c>
      <c r="I28" s="430">
        <v>0</v>
      </c>
      <c r="J28" s="430"/>
      <c r="K28" s="430"/>
      <c r="L28" s="431"/>
      <c r="M28" s="232"/>
      <c r="N28" s="231"/>
    </row>
    <row r="29" spans="2:14" ht="102.75" customHeight="1">
      <c r="B29" s="227"/>
      <c r="C29" s="651"/>
      <c r="D29" s="808"/>
      <c r="E29" s="808"/>
      <c r="F29" s="430" t="s">
        <v>986</v>
      </c>
      <c r="G29" s="430" t="s">
        <v>982</v>
      </c>
      <c r="H29" s="810" t="s">
        <v>987</v>
      </c>
      <c r="I29" s="430">
        <v>0</v>
      </c>
      <c r="J29" s="430"/>
      <c r="K29" s="430"/>
      <c r="L29" s="431"/>
      <c r="M29" s="232"/>
      <c r="N29" s="231"/>
    </row>
    <row r="30" spans="2:14" ht="60" customHeight="1">
      <c r="B30" s="227"/>
      <c r="C30" s="806"/>
      <c r="D30" s="809"/>
      <c r="E30" s="809"/>
      <c r="F30" s="430" t="s">
        <v>988</v>
      </c>
      <c r="G30" s="430" t="s">
        <v>982</v>
      </c>
      <c r="H30" s="811"/>
      <c r="I30" s="430">
        <v>0</v>
      </c>
      <c r="J30" s="430"/>
      <c r="K30" s="430"/>
      <c r="L30" s="431"/>
      <c r="M30" s="232"/>
      <c r="N30" s="231"/>
    </row>
    <row r="31" spans="2:14" ht="20.149999999999999" customHeight="1">
      <c r="B31" s="227"/>
      <c r="C31" s="428" t="s">
        <v>680</v>
      </c>
      <c r="D31" s="429"/>
      <c r="E31" s="429"/>
      <c r="F31" s="430"/>
      <c r="G31" s="430"/>
      <c r="H31" s="430"/>
      <c r="I31" s="430"/>
      <c r="J31" s="430"/>
      <c r="K31" s="430"/>
      <c r="L31" s="431"/>
      <c r="M31" s="232"/>
      <c r="N31" s="231"/>
    </row>
    <row r="32" spans="2:14" ht="20.149999999999999" customHeight="1">
      <c r="B32" s="227"/>
      <c r="C32" s="428" t="s">
        <v>679</v>
      </c>
      <c r="D32" s="429"/>
      <c r="E32" s="429"/>
      <c r="F32" s="430"/>
      <c r="G32" s="430"/>
      <c r="H32" s="430"/>
      <c r="I32" s="430"/>
      <c r="J32" s="430"/>
      <c r="K32" s="430"/>
      <c r="L32" s="431"/>
      <c r="M32" s="232"/>
      <c r="N32" s="231"/>
    </row>
    <row r="33" spans="2:19" ht="20.149999999999999" customHeight="1" thickBot="1">
      <c r="B33" s="227"/>
      <c r="C33" s="433" t="s">
        <v>678</v>
      </c>
      <c r="D33" s="434"/>
      <c r="E33" s="434"/>
      <c r="F33" s="435"/>
      <c r="G33" s="435"/>
      <c r="H33" s="435"/>
      <c r="I33" s="435"/>
      <c r="J33" s="435"/>
      <c r="K33" s="435"/>
      <c r="L33" s="436"/>
      <c r="M33" s="232"/>
      <c r="N33" s="231"/>
    </row>
    <row r="34" spans="2:19">
      <c r="B34" s="227"/>
      <c r="C34" s="437"/>
      <c r="D34" s="437"/>
      <c r="E34" s="437"/>
      <c r="F34" s="438"/>
      <c r="G34" s="437"/>
      <c r="H34" s="437"/>
      <c r="I34" s="437"/>
      <c r="J34" s="437"/>
      <c r="K34" s="437"/>
      <c r="L34" s="437"/>
      <c r="M34" s="228"/>
      <c r="N34" s="222"/>
    </row>
    <row r="35" spans="2:19">
      <c r="B35" s="227"/>
      <c r="C35" s="437"/>
      <c r="D35" s="437"/>
      <c r="E35" s="437"/>
      <c r="F35" s="438"/>
      <c r="G35" s="437"/>
      <c r="H35" s="437"/>
      <c r="I35" s="437"/>
      <c r="J35" s="437"/>
      <c r="K35" s="437"/>
      <c r="L35" s="437"/>
      <c r="M35" s="228"/>
      <c r="N35" s="222"/>
    </row>
    <row r="36" spans="2:19">
      <c r="B36" s="227"/>
      <c r="C36" s="423" t="s">
        <v>677</v>
      </c>
      <c r="D36" s="437"/>
      <c r="E36" s="437"/>
      <c r="F36" s="438"/>
      <c r="G36" s="437"/>
      <c r="H36" s="437"/>
      <c r="I36" s="437"/>
      <c r="J36" s="437"/>
      <c r="K36" s="437"/>
      <c r="L36" s="437"/>
      <c r="M36" s="228"/>
      <c r="N36" s="222"/>
    </row>
    <row r="37" spans="2:19" ht="15" thickBot="1">
      <c r="B37" s="227"/>
      <c r="C37" s="423"/>
      <c r="D37" s="437"/>
      <c r="E37" s="437"/>
      <c r="F37" s="438"/>
      <c r="G37" s="437"/>
      <c r="H37" s="437"/>
      <c r="I37" s="437"/>
      <c r="J37" s="437"/>
      <c r="K37" s="437"/>
      <c r="L37" s="437"/>
      <c r="M37" s="228"/>
      <c r="N37" s="222"/>
    </row>
    <row r="38" spans="2:19" s="245" customFormat="1" ht="40.25" customHeight="1" thickTop="1" thickBot="1">
      <c r="B38" s="248"/>
      <c r="C38" s="797" t="s">
        <v>676</v>
      </c>
      <c r="D38" s="798"/>
      <c r="E38" s="812" t="s">
        <v>1195</v>
      </c>
      <c r="F38" s="813"/>
      <c r="G38" s="814"/>
      <c r="H38" s="421"/>
      <c r="I38" s="421"/>
      <c r="J38" s="421"/>
      <c r="K38" s="421"/>
      <c r="L38" s="421"/>
      <c r="M38" s="247"/>
      <c r="N38" s="246"/>
    </row>
    <row r="39" spans="2:19" s="245" customFormat="1" ht="40.25" customHeight="1" thickBot="1">
      <c r="B39" s="248"/>
      <c r="C39" s="786" t="s">
        <v>675</v>
      </c>
      <c r="D39" s="787"/>
      <c r="E39" s="788" t="s">
        <v>1196</v>
      </c>
      <c r="F39" s="789"/>
      <c r="G39" s="790"/>
      <c r="H39" s="421"/>
      <c r="I39" s="421"/>
      <c r="J39" s="421"/>
      <c r="K39" s="421"/>
      <c r="L39" s="421"/>
      <c r="M39" s="247"/>
      <c r="N39" s="246"/>
    </row>
    <row r="40" spans="2:19" s="245" customFormat="1" ht="54.75" customHeight="1" thickBot="1">
      <c r="B40" s="248"/>
      <c r="C40" s="791" t="s">
        <v>674</v>
      </c>
      <c r="D40" s="792"/>
      <c r="E40" s="793" t="s">
        <v>1197</v>
      </c>
      <c r="F40" s="794"/>
      <c r="G40" s="795"/>
      <c r="H40" s="421"/>
      <c r="I40" s="421"/>
      <c r="J40" s="421"/>
      <c r="K40" s="421"/>
      <c r="L40" s="421"/>
      <c r="M40" s="247"/>
      <c r="N40" s="246"/>
    </row>
    <row r="41" spans="2:19" s="245" customFormat="1" ht="14">
      <c r="B41" s="248"/>
      <c r="C41" s="422"/>
      <c r="D41" s="421"/>
      <c r="E41" s="421"/>
      <c r="F41" s="422"/>
      <c r="G41" s="421"/>
      <c r="H41" s="421"/>
      <c r="I41" s="421"/>
      <c r="J41" s="421"/>
      <c r="K41" s="421"/>
      <c r="L41" s="421"/>
      <c r="M41" s="247"/>
      <c r="N41" s="246"/>
    </row>
    <row r="42" spans="2:19">
      <c r="B42" s="227"/>
      <c r="C42" s="422"/>
      <c r="D42" s="437"/>
      <c r="E42" s="437"/>
      <c r="F42" s="438"/>
      <c r="G42" s="437"/>
      <c r="H42" s="437"/>
      <c r="I42" s="437"/>
      <c r="J42" s="437"/>
      <c r="K42" s="437"/>
      <c r="L42" s="437"/>
      <c r="M42" s="228"/>
      <c r="N42" s="222"/>
    </row>
    <row r="43" spans="2:19">
      <c r="B43" s="227"/>
      <c r="C43" s="796" t="s">
        <v>673</v>
      </c>
      <c r="D43" s="796"/>
      <c r="E43" s="439"/>
      <c r="F43" s="440"/>
      <c r="G43" s="439"/>
      <c r="H43" s="439"/>
      <c r="I43" s="439"/>
      <c r="J43" s="439"/>
      <c r="K43" s="439"/>
      <c r="L43" s="439"/>
      <c r="M43" s="244"/>
      <c r="N43" s="243"/>
      <c r="O43" s="234"/>
      <c r="P43" s="234"/>
      <c r="Q43" s="234"/>
      <c r="R43" s="234"/>
      <c r="S43" s="234"/>
    </row>
    <row r="44" spans="2:19" ht="15" thickBot="1">
      <c r="B44" s="227"/>
      <c r="C44" s="441"/>
      <c r="D44" s="439"/>
      <c r="E44" s="439"/>
      <c r="F44" s="440"/>
      <c r="G44" s="439"/>
      <c r="H44" s="439"/>
      <c r="I44" s="439"/>
      <c r="J44" s="439"/>
      <c r="K44" s="439"/>
      <c r="L44" s="439"/>
      <c r="M44" s="244"/>
      <c r="N44" s="243"/>
      <c r="O44" s="234"/>
      <c r="P44" s="234"/>
      <c r="Q44" s="234"/>
      <c r="R44" s="234"/>
      <c r="S44" s="234"/>
    </row>
    <row r="45" spans="2:19" ht="40.25" customHeight="1">
      <c r="B45" s="227"/>
      <c r="C45" s="797" t="s">
        <v>672</v>
      </c>
      <c r="D45" s="798"/>
      <c r="E45" s="799"/>
      <c r="F45" s="799"/>
      <c r="G45" s="800"/>
      <c r="H45" s="437"/>
      <c r="I45" s="437"/>
      <c r="J45" s="437"/>
      <c r="K45" s="437"/>
      <c r="L45" s="437"/>
      <c r="M45" s="228"/>
      <c r="N45" s="222"/>
    </row>
    <row r="46" spans="2:19" ht="48.75" customHeight="1" thickBot="1">
      <c r="B46" s="227"/>
      <c r="C46" s="765" t="s">
        <v>671</v>
      </c>
      <c r="D46" s="766"/>
      <c r="E46" s="801"/>
      <c r="F46" s="801"/>
      <c r="G46" s="802"/>
      <c r="H46" s="437"/>
      <c r="I46" s="437"/>
      <c r="J46" s="437"/>
      <c r="K46" s="437"/>
      <c r="L46" s="437"/>
      <c r="M46" s="228"/>
      <c r="N46" s="222"/>
    </row>
    <row r="47" spans="2:19">
      <c r="B47" s="227"/>
      <c r="C47" s="422"/>
      <c r="D47" s="437"/>
      <c r="E47" s="437"/>
      <c r="F47" s="438"/>
      <c r="G47" s="437"/>
      <c r="H47" s="437"/>
      <c r="I47" s="437"/>
      <c r="J47" s="437"/>
      <c r="K47" s="437"/>
      <c r="L47" s="437"/>
      <c r="M47" s="228"/>
      <c r="N47" s="222"/>
    </row>
    <row r="48" spans="2:19">
      <c r="B48" s="227"/>
      <c r="C48" s="422"/>
      <c r="D48" s="437"/>
      <c r="E48" s="437"/>
      <c r="F48" s="438"/>
      <c r="G48" s="437"/>
      <c r="H48" s="437"/>
      <c r="I48" s="437"/>
      <c r="J48" s="437"/>
      <c r="K48" s="437"/>
      <c r="L48" s="437"/>
      <c r="M48" s="228"/>
      <c r="N48" s="222"/>
    </row>
    <row r="49" spans="2:21" ht="15" customHeight="1">
      <c r="B49" s="227"/>
      <c r="C49" s="796" t="s">
        <v>670</v>
      </c>
      <c r="D49" s="796"/>
      <c r="E49" s="440"/>
      <c r="F49" s="440"/>
      <c r="G49" s="440"/>
      <c r="H49" s="440"/>
      <c r="I49" s="440"/>
      <c r="J49" s="440"/>
      <c r="K49" s="440"/>
      <c r="L49" s="440"/>
      <c r="M49" s="237"/>
      <c r="N49" s="236"/>
      <c r="O49" s="235"/>
      <c r="P49" s="235"/>
      <c r="Q49" s="235"/>
      <c r="R49" s="235"/>
      <c r="S49" s="235"/>
    </row>
    <row r="50" spans="2:21" ht="15" thickBot="1">
      <c r="B50" s="227"/>
      <c r="C50" s="441"/>
      <c r="D50" s="440"/>
      <c r="E50" s="440"/>
      <c r="F50" s="440"/>
      <c r="G50" s="440"/>
      <c r="H50" s="440"/>
      <c r="I50" s="440"/>
      <c r="J50" s="440"/>
      <c r="K50" s="440"/>
      <c r="L50" s="440"/>
      <c r="M50" s="237"/>
      <c r="N50" s="236"/>
      <c r="O50" s="235"/>
      <c r="P50" s="235"/>
      <c r="Q50" s="235"/>
      <c r="R50" s="235"/>
      <c r="S50" s="235"/>
    </row>
    <row r="51" spans="2:21" s="11" customFormat="1" ht="54.75" customHeight="1" thickTop="1" thickBot="1">
      <c r="B51" s="241"/>
      <c r="C51" s="779" t="s">
        <v>669</v>
      </c>
      <c r="D51" s="780"/>
      <c r="E51" s="803" t="s">
        <v>1228</v>
      </c>
      <c r="F51" s="804"/>
      <c r="G51" s="805"/>
      <c r="H51" s="442"/>
      <c r="I51" s="442"/>
      <c r="J51" s="442"/>
      <c r="K51" s="442"/>
      <c r="L51" s="442"/>
      <c r="M51" s="240"/>
      <c r="N51" s="90"/>
    </row>
    <row r="52" spans="2:21" s="11" customFormat="1" ht="40.25" customHeight="1" thickBot="1">
      <c r="B52" s="241"/>
      <c r="C52" s="761" t="s">
        <v>668</v>
      </c>
      <c r="D52" s="762"/>
      <c r="E52" s="783" t="s">
        <v>989</v>
      </c>
      <c r="F52" s="784"/>
      <c r="G52" s="785"/>
      <c r="H52" s="442"/>
      <c r="I52" s="442"/>
      <c r="J52" s="442"/>
      <c r="K52" s="442"/>
      <c r="L52" s="442"/>
      <c r="M52" s="240"/>
      <c r="N52" s="90"/>
    </row>
    <row r="53" spans="2:21" s="11" customFormat="1" ht="40.25" customHeight="1" thickBot="1">
      <c r="B53" s="241"/>
      <c r="C53" s="761" t="s">
        <v>667</v>
      </c>
      <c r="D53" s="762"/>
      <c r="E53" s="773" t="s">
        <v>1198</v>
      </c>
      <c r="F53" s="774"/>
      <c r="G53" s="775"/>
      <c r="H53" s="442"/>
      <c r="I53" s="442"/>
      <c r="J53" s="442"/>
      <c r="K53" s="442"/>
      <c r="L53" s="442"/>
      <c r="M53" s="240"/>
      <c r="N53" s="90"/>
    </row>
    <row r="54" spans="2:21" s="11" customFormat="1" ht="40.25" customHeight="1" thickBot="1">
      <c r="B54" s="241"/>
      <c r="C54" s="765" t="s">
        <v>666</v>
      </c>
      <c r="D54" s="766"/>
      <c r="E54" s="776" t="s">
        <v>1199</v>
      </c>
      <c r="F54" s="777"/>
      <c r="G54" s="778"/>
      <c r="H54" s="442"/>
      <c r="I54" s="442"/>
      <c r="J54" s="442"/>
      <c r="K54" s="442"/>
      <c r="L54" s="442"/>
      <c r="M54" s="240"/>
      <c r="N54" s="90"/>
    </row>
    <row r="55" spans="2:21">
      <c r="B55" s="227"/>
      <c r="C55" s="438"/>
      <c r="D55" s="437"/>
      <c r="E55" s="437"/>
      <c r="F55" s="438"/>
      <c r="G55" s="437"/>
      <c r="H55" s="437"/>
      <c r="I55" s="437"/>
      <c r="J55" s="437"/>
      <c r="K55" s="437"/>
      <c r="L55" s="437"/>
      <c r="M55" s="228"/>
      <c r="N55" s="222"/>
    </row>
    <row r="56" spans="2:21">
      <c r="B56" s="227"/>
      <c r="C56" s="437"/>
      <c r="D56" s="437"/>
      <c r="E56" s="437"/>
      <c r="F56" s="438"/>
      <c r="G56" s="437"/>
      <c r="H56" s="437"/>
      <c r="I56" s="437"/>
      <c r="J56" s="437"/>
      <c r="K56" s="437"/>
      <c r="L56" s="437"/>
      <c r="M56" s="228"/>
      <c r="N56" s="222"/>
    </row>
    <row r="57" spans="2:21">
      <c r="B57" s="227"/>
      <c r="C57" s="423" t="s">
        <v>804</v>
      </c>
      <c r="D57" s="437"/>
      <c r="E57" s="437"/>
      <c r="F57" s="438"/>
      <c r="G57" s="437"/>
      <c r="H57" s="437"/>
      <c r="I57" s="437"/>
      <c r="J57" s="437"/>
      <c r="K57" s="437"/>
      <c r="L57" s="437"/>
      <c r="M57" s="228"/>
      <c r="N57" s="222"/>
    </row>
    <row r="58" spans="2:21" ht="15" thickBot="1">
      <c r="B58" s="227"/>
      <c r="C58" s="437"/>
      <c r="D58" s="438"/>
      <c r="E58" s="437"/>
      <c r="F58" s="438"/>
      <c r="G58" s="437"/>
      <c r="H58" s="437"/>
      <c r="I58" s="437"/>
      <c r="J58" s="437"/>
      <c r="K58" s="437"/>
      <c r="L58" s="437"/>
      <c r="M58" s="228"/>
      <c r="N58" s="222"/>
    </row>
    <row r="59" spans="2:21" ht="50.15" customHeight="1">
      <c r="B59" s="227"/>
      <c r="C59" s="779" t="s">
        <v>805</v>
      </c>
      <c r="D59" s="780"/>
      <c r="E59" s="781"/>
      <c r="F59" s="781"/>
      <c r="G59" s="782"/>
      <c r="H59" s="422"/>
      <c r="I59" s="422"/>
      <c r="J59" s="422"/>
      <c r="K59" s="438"/>
      <c r="L59" s="438"/>
      <c r="M59" s="232"/>
      <c r="N59" s="231"/>
      <c r="O59" s="230"/>
      <c r="P59" s="230"/>
      <c r="Q59" s="230"/>
      <c r="R59" s="230"/>
      <c r="S59" s="230"/>
      <c r="T59" s="230"/>
      <c r="U59" s="230"/>
    </row>
    <row r="60" spans="2:21" ht="50.15" customHeight="1">
      <c r="B60" s="227"/>
      <c r="C60" s="761" t="s">
        <v>665</v>
      </c>
      <c r="D60" s="762"/>
      <c r="E60" s="763" t="s">
        <v>1229</v>
      </c>
      <c r="F60" s="763"/>
      <c r="G60" s="764"/>
      <c r="H60" s="422"/>
      <c r="I60" s="422"/>
      <c r="J60" s="422"/>
      <c r="K60" s="438"/>
      <c r="L60" s="438"/>
      <c r="M60" s="232"/>
      <c r="N60" s="231"/>
      <c r="O60" s="230"/>
      <c r="P60" s="230"/>
      <c r="Q60" s="230"/>
      <c r="R60" s="230"/>
      <c r="S60" s="230"/>
      <c r="T60" s="230"/>
      <c r="U60" s="230"/>
    </row>
    <row r="61" spans="2:21" ht="50.15" customHeight="1" thickBot="1">
      <c r="B61" s="227"/>
      <c r="C61" s="765" t="s">
        <v>806</v>
      </c>
      <c r="D61" s="766"/>
      <c r="E61" s="767"/>
      <c r="F61" s="767"/>
      <c r="G61" s="768"/>
      <c r="H61" s="422"/>
      <c r="I61" s="422"/>
      <c r="J61" s="422"/>
      <c r="K61" s="438"/>
      <c r="L61" s="438"/>
      <c r="M61" s="232"/>
      <c r="N61" s="231"/>
      <c r="O61" s="230"/>
      <c r="P61" s="230"/>
      <c r="Q61" s="230"/>
      <c r="R61" s="230"/>
      <c r="S61" s="230"/>
      <c r="T61" s="230"/>
      <c r="U61" s="230"/>
    </row>
    <row r="62" spans="2:21" customFormat="1" ht="15" customHeight="1" thickBot="1">
      <c r="B62" s="73"/>
      <c r="C62" s="116"/>
      <c r="D62" s="116"/>
      <c r="E62" s="116"/>
      <c r="F62" s="443"/>
      <c r="G62" s="116"/>
      <c r="H62" s="116"/>
      <c r="I62" s="116"/>
      <c r="J62" s="116"/>
      <c r="K62" s="116"/>
      <c r="L62" s="116"/>
      <c r="M62" s="76"/>
      <c r="N62" s="116"/>
    </row>
    <row r="63" spans="2:21" s="234" customFormat="1" ht="87.75" customHeight="1">
      <c r="B63" s="238"/>
      <c r="C63" s="444" t="s">
        <v>807</v>
      </c>
      <c r="D63" s="426" t="s">
        <v>664</v>
      </c>
      <c r="E63" s="426" t="s">
        <v>663</v>
      </c>
      <c r="F63" s="426" t="s">
        <v>662</v>
      </c>
      <c r="G63" s="426" t="s">
        <v>808</v>
      </c>
      <c r="H63" s="426" t="s">
        <v>661</v>
      </c>
      <c r="I63" s="426" t="s">
        <v>660</v>
      </c>
      <c r="J63" s="427" t="s">
        <v>659</v>
      </c>
      <c r="K63" s="440"/>
      <c r="L63" s="440"/>
      <c r="M63" s="237"/>
      <c r="N63" s="236"/>
      <c r="O63" s="235"/>
      <c r="P63" s="235"/>
      <c r="Q63" s="235"/>
      <c r="R63" s="235"/>
      <c r="S63" s="235"/>
      <c r="T63" s="235"/>
      <c r="U63" s="235"/>
    </row>
    <row r="64" spans="2:21" ht="30" customHeight="1">
      <c r="B64" s="227"/>
      <c r="C64" s="428" t="s">
        <v>658</v>
      </c>
      <c r="D64" s="430"/>
      <c r="E64" s="430"/>
      <c r="F64" s="430"/>
      <c r="G64" s="430"/>
      <c r="H64" s="430"/>
      <c r="I64" s="430"/>
      <c r="J64" s="431"/>
      <c r="K64" s="438"/>
      <c r="L64" s="438"/>
      <c r="M64" s="232"/>
      <c r="N64" s="231"/>
      <c r="O64" s="230"/>
      <c r="P64" s="230"/>
      <c r="Q64" s="230"/>
      <c r="R64" s="230"/>
      <c r="S64" s="230"/>
      <c r="T64" s="230"/>
      <c r="U64" s="230"/>
    </row>
    <row r="65" spans="2:21" ht="30" customHeight="1">
      <c r="B65" s="227"/>
      <c r="C65" s="428" t="s">
        <v>657</v>
      </c>
      <c r="D65" s="430"/>
      <c r="E65" s="430"/>
      <c r="F65" s="430"/>
      <c r="G65" s="430"/>
      <c r="H65" s="430"/>
      <c r="I65" s="430"/>
      <c r="J65" s="431"/>
      <c r="K65" s="438"/>
      <c r="L65" s="438"/>
      <c r="M65" s="232"/>
      <c r="N65" s="231"/>
      <c r="O65" s="230"/>
      <c r="P65" s="230"/>
      <c r="Q65" s="230"/>
      <c r="R65" s="230"/>
      <c r="S65" s="230"/>
      <c r="T65" s="230"/>
      <c r="U65" s="230"/>
    </row>
    <row r="66" spans="2:21" ht="30" customHeight="1">
      <c r="B66" s="227"/>
      <c r="C66" s="428" t="s">
        <v>656</v>
      </c>
      <c r="D66" s="430"/>
      <c r="E66" s="430"/>
      <c r="F66" s="430"/>
      <c r="G66" s="430"/>
      <c r="H66" s="430"/>
      <c r="I66" s="430"/>
      <c r="J66" s="431"/>
      <c r="K66" s="438"/>
      <c r="L66" s="438"/>
      <c r="M66" s="232"/>
      <c r="N66" s="231"/>
      <c r="O66" s="230"/>
      <c r="P66" s="230"/>
      <c r="Q66" s="230"/>
      <c r="R66" s="230"/>
      <c r="S66" s="230"/>
      <c r="T66" s="230"/>
      <c r="U66" s="230"/>
    </row>
    <row r="67" spans="2:21" ht="30" customHeight="1">
      <c r="B67" s="227"/>
      <c r="C67" s="428" t="s">
        <v>655</v>
      </c>
      <c r="D67" s="430"/>
      <c r="E67" s="430"/>
      <c r="F67" s="430"/>
      <c r="G67" s="430"/>
      <c r="H67" s="430"/>
      <c r="I67" s="430"/>
      <c r="J67" s="431"/>
      <c r="K67" s="438"/>
      <c r="L67" s="438"/>
      <c r="M67" s="232"/>
      <c r="N67" s="231"/>
      <c r="O67" s="230"/>
      <c r="P67" s="230"/>
      <c r="Q67" s="230"/>
      <c r="R67" s="230"/>
      <c r="S67" s="230"/>
      <c r="T67" s="230"/>
      <c r="U67" s="230"/>
    </row>
    <row r="68" spans="2:21" ht="30" customHeight="1">
      <c r="B68" s="227"/>
      <c r="C68" s="428" t="s">
        <v>654</v>
      </c>
      <c r="D68" s="445"/>
      <c r="E68" s="430"/>
      <c r="F68" s="430"/>
      <c r="G68" s="430"/>
      <c r="H68" s="430"/>
      <c r="I68" s="430"/>
      <c r="J68" s="431"/>
      <c r="K68" s="438"/>
      <c r="L68" s="438"/>
      <c r="M68" s="232"/>
      <c r="N68" s="231"/>
      <c r="O68" s="230"/>
      <c r="P68" s="230"/>
      <c r="Q68" s="230"/>
      <c r="R68" s="230"/>
      <c r="S68" s="230"/>
      <c r="T68" s="230"/>
      <c r="U68" s="230"/>
    </row>
    <row r="69" spans="2:21" ht="30" customHeight="1" thickBot="1">
      <c r="B69" s="227"/>
      <c r="C69" s="446"/>
      <c r="D69" s="447"/>
      <c r="E69" s="448"/>
      <c r="F69" s="448"/>
      <c r="G69" s="448"/>
      <c r="H69" s="448"/>
      <c r="I69" s="448"/>
      <c r="J69" s="449"/>
      <c r="K69" s="438"/>
      <c r="L69" s="438"/>
      <c r="M69" s="232"/>
      <c r="N69" s="231"/>
      <c r="O69" s="230"/>
      <c r="P69" s="230"/>
      <c r="Q69" s="230"/>
      <c r="R69" s="230"/>
      <c r="S69" s="230"/>
      <c r="T69" s="230"/>
      <c r="U69" s="230"/>
    </row>
    <row r="70" spans="2:21">
      <c r="B70" s="227"/>
      <c r="C70" s="437"/>
      <c r="D70" s="437"/>
      <c r="E70" s="437"/>
      <c r="F70" s="438"/>
      <c r="G70" s="437"/>
      <c r="H70" s="437"/>
      <c r="I70" s="437"/>
      <c r="J70" s="437"/>
      <c r="K70" s="437"/>
      <c r="L70" s="437"/>
      <c r="M70" s="228"/>
      <c r="N70" s="222"/>
    </row>
    <row r="71" spans="2:21">
      <c r="B71" s="227"/>
      <c r="C71" s="423" t="s">
        <v>653</v>
      </c>
      <c r="D71" s="437"/>
      <c r="E71" s="437"/>
      <c r="F71" s="438"/>
      <c r="G71" s="437"/>
      <c r="H71" s="437"/>
      <c r="I71" s="437"/>
      <c r="J71" s="437"/>
      <c r="K71" s="437"/>
      <c r="L71" s="437"/>
      <c r="M71" s="228"/>
      <c r="N71" s="222"/>
    </row>
    <row r="72" spans="2:21" ht="15" thickBot="1">
      <c r="B72" s="227"/>
      <c r="C72" s="423"/>
      <c r="D72" s="437"/>
      <c r="E72" s="437"/>
      <c r="F72" s="438"/>
      <c r="G72" s="437"/>
      <c r="H72" s="437"/>
      <c r="I72" s="437"/>
      <c r="J72" s="437"/>
      <c r="K72" s="437"/>
      <c r="L72" s="437"/>
      <c r="M72" s="228"/>
      <c r="N72" s="222"/>
    </row>
    <row r="73" spans="2:21" ht="60" customHeight="1" thickBot="1">
      <c r="B73" s="227"/>
      <c r="C73" s="769" t="s">
        <v>652</v>
      </c>
      <c r="D73" s="770"/>
      <c r="E73" s="771"/>
      <c r="F73" s="772"/>
      <c r="G73" s="437"/>
      <c r="H73" s="437"/>
      <c r="I73" s="437"/>
      <c r="J73" s="437"/>
      <c r="K73" s="437"/>
      <c r="L73" s="437"/>
      <c r="M73" s="228"/>
      <c r="N73" s="222"/>
    </row>
    <row r="74" spans="2:21" ht="15" thickBot="1">
      <c r="B74" s="227"/>
      <c r="C74" s="450"/>
      <c r="D74" s="450"/>
      <c r="E74" s="437"/>
      <c r="F74" s="438"/>
      <c r="G74" s="437"/>
      <c r="H74" s="437"/>
      <c r="I74" s="437"/>
      <c r="J74" s="437"/>
      <c r="K74" s="437"/>
      <c r="L74" s="437"/>
      <c r="M74" s="228"/>
      <c r="N74" s="222"/>
    </row>
    <row r="75" spans="2:21" ht="45" customHeight="1" thickBot="1">
      <c r="B75" s="227"/>
      <c r="C75" s="756" t="s">
        <v>809</v>
      </c>
      <c r="D75" s="757"/>
      <c r="E75" s="757" t="s">
        <v>651</v>
      </c>
      <c r="F75" s="758"/>
      <c r="G75" s="437"/>
      <c r="H75" s="437"/>
      <c r="I75" s="437"/>
      <c r="J75" s="437"/>
      <c r="K75" s="437"/>
      <c r="L75" s="437"/>
      <c r="M75" s="228"/>
      <c r="N75" s="222"/>
    </row>
    <row r="76" spans="2:21" ht="45" customHeight="1" thickBot="1">
      <c r="B76" s="227"/>
      <c r="C76" s="759" t="s">
        <v>1200</v>
      </c>
      <c r="D76" s="760"/>
      <c r="E76" s="759" t="s">
        <v>1203</v>
      </c>
      <c r="F76" s="760"/>
      <c r="G76" s="437"/>
      <c r="H76" s="437"/>
      <c r="I76" s="437"/>
      <c r="J76" s="437"/>
      <c r="K76" s="437"/>
      <c r="L76" s="437"/>
      <c r="M76" s="228"/>
      <c r="N76" s="222"/>
    </row>
    <row r="77" spans="2:21" ht="32.25" customHeight="1" thickBot="1">
      <c r="B77" s="227"/>
      <c r="C77" s="759" t="s">
        <v>1201</v>
      </c>
      <c r="D77" s="760"/>
      <c r="E77" s="759" t="s">
        <v>1225</v>
      </c>
      <c r="F77" s="760"/>
      <c r="G77" s="437"/>
      <c r="H77" s="437"/>
      <c r="I77" s="437"/>
      <c r="J77" s="437"/>
      <c r="K77" s="437"/>
      <c r="L77" s="437"/>
      <c r="M77" s="228"/>
      <c r="N77" s="222"/>
    </row>
    <row r="78" spans="2:21" ht="41.25" customHeight="1" thickBot="1">
      <c r="B78" s="227"/>
      <c r="C78" s="752" t="s">
        <v>1202</v>
      </c>
      <c r="D78" s="753"/>
      <c r="E78" s="754" t="s">
        <v>1204</v>
      </c>
      <c r="F78" s="755"/>
      <c r="G78" s="222"/>
      <c r="H78" s="222"/>
      <c r="I78" s="222"/>
      <c r="J78" s="222"/>
      <c r="K78" s="222"/>
      <c r="L78" s="222"/>
      <c r="M78" s="226"/>
      <c r="N78" s="222"/>
    </row>
    <row r="79" spans="2:21" ht="15.5" thickTop="1" thickBot="1">
      <c r="B79" s="225"/>
      <c r="C79" s="224"/>
      <c r="D79" s="224"/>
      <c r="E79" s="224"/>
      <c r="F79" s="451"/>
      <c r="G79" s="224"/>
      <c r="H79" s="224"/>
      <c r="I79" s="224"/>
      <c r="J79" s="224"/>
      <c r="K79" s="224"/>
      <c r="L79" s="224"/>
      <c r="M79" s="223"/>
      <c r="N79" s="222"/>
    </row>
  </sheetData>
  <mergeCells count="48">
    <mergeCell ref="C22:C25"/>
    <mergeCell ref="D22:D25"/>
    <mergeCell ref="E22:E25"/>
    <mergeCell ref="C3:G3"/>
    <mergeCell ref="D8:G8"/>
    <mergeCell ref="C12:C14"/>
    <mergeCell ref="D12:D14"/>
    <mergeCell ref="E12:E14"/>
    <mergeCell ref="C27:C30"/>
    <mergeCell ref="D27:D30"/>
    <mergeCell ref="E27:E30"/>
    <mergeCell ref="H29:H30"/>
    <mergeCell ref="C38:D38"/>
    <mergeCell ref="E38:G38"/>
    <mergeCell ref="C52:D52"/>
    <mergeCell ref="E52:G52"/>
    <mergeCell ref="C39:D39"/>
    <mergeCell ref="E39:G39"/>
    <mergeCell ref="C40:D40"/>
    <mergeCell ref="E40:G40"/>
    <mergeCell ref="C43:D43"/>
    <mergeCell ref="C45:D45"/>
    <mergeCell ref="E45:G45"/>
    <mergeCell ref="C46:D46"/>
    <mergeCell ref="E46:G46"/>
    <mergeCell ref="C49:D49"/>
    <mergeCell ref="C51:D51"/>
    <mergeCell ref="E51:G51"/>
    <mergeCell ref="C53:D53"/>
    <mergeCell ref="E53:G53"/>
    <mergeCell ref="C54:D54"/>
    <mergeCell ref="E54:G54"/>
    <mergeCell ref="C59:D59"/>
    <mergeCell ref="E59:G59"/>
    <mergeCell ref="C60:D60"/>
    <mergeCell ref="E60:G60"/>
    <mergeCell ref="C61:D61"/>
    <mergeCell ref="E61:G61"/>
    <mergeCell ref="C73:D73"/>
    <mergeCell ref="E73:F73"/>
    <mergeCell ref="C78:D78"/>
    <mergeCell ref="E78:F78"/>
    <mergeCell ref="C75:D75"/>
    <mergeCell ref="E75:F75"/>
    <mergeCell ref="C76:D76"/>
    <mergeCell ref="E76:F76"/>
    <mergeCell ref="C77:D77"/>
    <mergeCell ref="E77:F77"/>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3</xdr:col>
                    <xdr:colOff>63500</xdr:colOff>
                    <xdr:row>7</xdr:row>
                    <xdr:rowOff>292100</xdr:rowOff>
                  </from>
                  <to>
                    <xdr:col>6</xdr:col>
                    <xdr:colOff>501650</xdr:colOff>
                    <xdr:row>7</xdr:row>
                    <xdr:rowOff>444500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3</xdr:col>
                    <xdr:colOff>63500</xdr:colOff>
                    <xdr:row>7</xdr:row>
                    <xdr:rowOff>44450</xdr:rowOff>
                  </from>
                  <to>
                    <xdr:col>5</xdr:col>
                    <xdr:colOff>1866900</xdr:colOff>
                    <xdr:row>7</xdr:row>
                    <xdr:rowOff>254000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3</xdr:col>
                    <xdr:colOff>12700</xdr:colOff>
                    <xdr:row>11</xdr:row>
                    <xdr:rowOff>95250</xdr:rowOff>
                  </from>
                  <to>
                    <xdr:col>3</xdr:col>
                    <xdr:colOff>527050</xdr:colOff>
                    <xdr:row>13</xdr:row>
                    <xdr:rowOff>127000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3</xdr:col>
                    <xdr:colOff>565150</xdr:colOff>
                    <xdr:row>11</xdr:row>
                    <xdr:rowOff>95250</xdr:rowOff>
                  </from>
                  <to>
                    <xdr:col>3</xdr:col>
                    <xdr:colOff>1079500</xdr:colOff>
                    <xdr:row>13</xdr:row>
                    <xdr:rowOff>127000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3</xdr:col>
                    <xdr:colOff>0</xdr:colOff>
                    <xdr:row>14</xdr:row>
                    <xdr:rowOff>0</xdr:rowOff>
                  </from>
                  <to>
                    <xdr:col>3</xdr:col>
                    <xdr:colOff>514350</xdr:colOff>
                    <xdr:row>15</xdr:row>
                    <xdr:rowOff>31750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3</xdr:col>
                    <xdr:colOff>552450</xdr:colOff>
                    <xdr:row>14</xdr:row>
                    <xdr:rowOff>0</xdr:rowOff>
                  </from>
                  <to>
                    <xdr:col>3</xdr:col>
                    <xdr:colOff>1066800</xdr:colOff>
                    <xdr:row>15</xdr:row>
                    <xdr:rowOff>31750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3</xdr:col>
                    <xdr:colOff>0</xdr:colOff>
                    <xdr:row>16</xdr:row>
                    <xdr:rowOff>0</xdr:rowOff>
                  </from>
                  <to>
                    <xdr:col>3</xdr:col>
                    <xdr:colOff>514350</xdr:colOff>
                    <xdr:row>16</xdr:row>
                    <xdr:rowOff>222250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3</xdr:col>
                    <xdr:colOff>552450</xdr:colOff>
                    <xdr:row>16</xdr:row>
                    <xdr:rowOff>0</xdr:rowOff>
                  </from>
                  <to>
                    <xdr:col>3</xdr:col>
                    <xdr:colOff>1066800</xdr:colOff>
                    <xdr:row>16</xdr:row>
                    <xdr:rowOff>222250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4</xdr:col>
                    <xdr:colOff>12700</xdr:colOff>
                    <xdr:row>9</xdr:row>
                    <xdr:rowOff>1504950</xdr:rowOff>
                  </from>
                  <to>
                    <xdr:col>4</xdr:col>
                    <xdr:colOff>527050</xdr:colOff>
                    <xdr:row>11</xdr:row>
                    <xdr:rowOff>139700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4</xdr:col>
                    <xdr:colOff>565150</xdr:colOff>
                    <xdr:row>9</xdr:row>
                    <xdr:rowOff>1504950</xdr:rowOff>
                  </from>
                  <to>
                    <xdr:col>4</xdr:col>
                    <xdr:colOff>1079500</xdr:colOff>
                    <xdr:row>11</xdr:row>
                    <xdr:rowOff>139700</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4</xdr:col>
                    <xdr:colOff>25400</xdr:colOff>
                    <xdr:row>11</xdr:row>
                    <xdr:rowOff>114300</xdr:rowOff>
                  </from>
                  <to>
                    <xdr:col>4</xdr:col>
                    <xdr:colOff>539750</xdr:colOff>
                    <xdr:row>13</xdr:row>
                    <xdr:rowOff>146050</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4</xdr:col>
                    <xdr:colOff>577850</xdr:colOff>
                    <xdr:row>11</xdr:row>
                    <xdr:rowOff>114300</xdr:rowOff>
                  </from>
                  <to>
                    <xdr:col>4</xdr:col>
                    <xdr:colOff>1092200</xdr:colOff>
                    <xdr:row>13</xdr:row>
                    <xdr:rowOff>146050</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2</xdr:col>
                    <xdr:colOff>3035300</xdr:colOff>
                    <xdr:row>17</xdr:row>
                    <xdr:rowOff>234950</xdr:rowOff>
                  </from>
                  <to>
                    <xdr:col>3</xdr:col>
                    <xdr:colOff>438150</xdr:colOff>
                    <xdr:row>23</xdr:row>
                    <xdr:rowOff>12700</xdr:rowOff>
                  </to>
                </anchor>
              </controlPr>
            </control>
          </mc:Choice>
        </mc:AlternateContent>
        <mc:AlternateContent xmlns:mc="http://schemas.openxmlformats.org/markup-compatibility/2006">
          <mc:Choice Requires="x14">
            <control shapeId="45078" r:id="rId25" name="Check Box 22">
              <controlPr defaultSize="0" autoFill="0" autoLine="0" autoPict="0">
                <anchor moveWithCells="1">
                  <from>
                    <xdr:col>3</xdr:col>
                    <xdr:colOff>482600</xdr:colOff>
                    <xdr:row>17</xdr:row>
                    <xdr:rowOff>234950</xdr:rowOff>
                  </from>
                  <to>
                    <xdr:col>3</xdr:col>
                    <xdr:colOff>1066800</xdr:colOff>
                    <xdr:row>23</xdr:row>
                    <xdr:rowOff>12700</xdr:rowOff>
                  </to>
                </anchor>
              </controlPr>
            </control>
          </mc:Choice>
        </mc:AlternateContent>
        <mc:AlternateContent xmlns:mc="http://schemas.openxmlformats.org/markup-compatibility/2006">
          <mc:Choice Requires="x14">
            <control shapeId="45079" r:id="rId26" name="Check Box 23">
              <controlPr defaultSize="0" autoFill="0" autoLine="0" autoPict="0">
                <anchor moveWithCells="1">
                  <from>
                    <xdr:col>3</xdr:col>
                    <xdr:colOff>0</xdr:colOff>
                    <xdr:row>22</xdr:row>
                    <xdr:rowOff>165100</xdr:rowOff>
                  </from>
                  <to>
                    <xdr:col>3</xdr:col>
                    <xdr:colOff>514350</xdr:colOff>
                    <xdr:row>23</xdr:row>
                    <xdr:rowOff>196850</xdr:rowOff>
                  </to>
                </anchor>
              </controlPr>
            </control>
          </mc:Choice>
        </mc:AlternateContent>
        <mc:AlternateContent xmlns:mc="http://schemas.openxmlformats.org/markup-compatibility/2006">
          <mc:Choice Requires="x14">
            <control shapeId="45080" r:id="rId27" name="Check Box 24">
              <controlPr defaultSize="0" autoFill="0" autoLine="0" autoPict="0">
                <anchor moveWithCells="1">
                  <from>
                    <xdr:col>3</xdr:col>
                    <xdr:colOff>552450</xdr:colOff>
                    <xdr:row>22</xdr:row>
                    <xdr:rowOff>165100</xdr:rowOff>
                  </from>
                  <to>
                    <xdr:col>3</xdr:col>
                    <xdr:colOff>1066800</xdr:colOff>
                    <xdr:row>23</xdr:row>
                    <xdr:rowOff>196850</xdr:rowOff>
                  </to>
                </anchor>
              </controlPr>
            </control>
          </mc:Choice>
        </mc:AlternateContent>
        <mc:AlternateContent xmlns:mc="http://schemas.openxmlformats.org/markup-compatibility/2006">
          <mc:Choice Requires="x14">
            <control shapeId="45081" r:id="rId28" name="Check Box 25">
              <controlPr defaultSize="0" autoFill="0" autoLine="0" autoPict="0">
                <anchor moveWithCells="1">
                  <from>
                    <xdr:col>3</xdr:col>
                    <xdr:colOff>44450</xdr:colOff>
                    <xdr:row>24</xdr:row>
                    <xdr:rowOff>127000</xdr:rowOff>
                  </from>
                  <to>
                    <xdr:col>3</xdr:col>
                    <xdr:colOff>558800</xdr:colOff>
                    <xdr:row>27</xdr:row>
                    <xdr:rowOff>152400</xdr:rowOff>
                  </to>
                </anchor>
              </controlPr>
            </control>
          </mc:Choice>
        </mc:AlternateContent>
        <mc:AlternateContent xmlns:mc="http://schemas.openxmlformats.org/markup-compatibility/2006">
          <mc:Choice Requires="x14">
            <control shapeId="45082" r:id="rId29" name="Check Box 26">
              <controlPr defaultSize="0" autoFill="0" autoLine="0" autoPict="0">
                <anchor moveWithCells="1">
                  <from>
                    <xdr:col>3</xdr:col>
                    <xdr:colOff>596900</xdr:colOff>
                    <xdr:row>24</xdr:row>
                    <xdr:rowOff>127000</xdr:rowOff>
                  </from>
                  <to>
                    <xdr:col>3</xdr:col>
                    <xdr:colOff>1111250</xdr:colOff>
                    <xdr:row>27</xdr:row>
                    <xdr:rowOff>152400</xdr:rowOff>
                  </to>
                </anchor>
              </controlPr>
            </control>
          </mc:Choice>
        </mc:AlternateContent>
        <mc:AlternateContent xmlns:mc="http://schemas.openxmlformats.org/markup-compatibility/2006">
          <mc:Choice Requires="x14">
            <control shapeId="45083" r:id="rId30" name="Check Box 27">
              <controlPr defaultSize="0" autoFill="0" autoLine="0" autoPict="0">
                <anchor moveWithCells="1">
                  <from>
                    <xdr:col>3</xdr:col>
                    <xdr:colOff>44450</xdr:colOff>
                    <xdr:row>27</xdr:row>
                    <xdr:rowOff>127000</xdr:rowOff>
                  </from>
                  <to>
                    <xdr:col>3</xdr:col>
                    <xdr:colOff>558800</xdr:colOff>
                    <xdr:row>28</xdr:row>
                    <xdr:rowOff>95250</xdr:rowOff>
                  </to>
                </anchor>
              </controlPr>
            </control>
          </mc:Choice>
        </mc:AlternateContent>
        <mc:AlternateContent xmlns:mc="http://schemas.openxmlformats.org/markup-compatibility/2006">
          <mc:Choice Requires="x14">
            <control shapeId="45084" r:id="rId31" name="Check Box 28">
              <controlPr defaultSize="0" autoFill="0" autoLine="0" autoPict="0">
                <anchor moveWithCells="1">
                  <from>
                    <xdr:col>3</xdr:col>
                    <xdr:colOff>596900</xdr:colOff>
                    <xdr:row>27</xdr:row>
                    <xdr:rowOff>127000</xdr:rowOff>
                  </from>
                  <to>
                    <xdr:col>3</xdr:col>
                    <xdr:colOff>1111250</xdr:colOff>
                    <xdr:row>28</xdr:row>
                    <xdr:rowOff>95250</xdr:rowOff>
                  </to>
                </anchor>
              </controlPr>
            </control>
          </mc:Choice>
        </mc:AlternateContent>
        <mc:AlternateContent xmlns:mc="http://schemas.openxmlformats.org/markup-compatibility/2006">
          <mc:Choice Requires="x14">
            <control shapeId="45085" r:id="rId32" name="Check Box 29">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45086" r:id="rId33" name="Check Box 30">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45087" r:id="rId34" name="Check Box 31">
              <controlPr defaultSize="0" autoFill="0" autoLine="0" autoPict="0">
                <anchor moveWithCells="1">
                  <from>
                    <xdr:col>3</xdr:col>
                    <xdr:colOff>0</xdr:colOff>
                    <xdr:row>31</xdr:row>
                    <xdr:rowOff>0</xdr:rowOff>
                  </from>
                  <to>
                    <xdr:col>3</xdr:col>
                    <xdr:colOff>514350</xdr:colOff>
                    <xdr:row>32</xdr:row>
                    <xdr:rowOff>31750</xdr:rowOff>
                  </to>
                </anchor>
              </controlPr>
            </control>
          </mc:Choice>
        </mc:AlternateContent>
        <mc:AlternateContent xmlns:mc="http://schemas.openxmlformats.org/markup-compatibility/2006">
          <mc:Choice Requires="x14">
            <control shapeId="45088" r:id="rId35" name="Check Box 32">
              <controlPr defaultSize="0" autoFill="0" autoLine="0" autoPict="0">
                <anchor moveWithCells="1">
                  <from>
                    <xdr:col>3</xdr:col>
                    <xdr:colOff>552450</xdr:colOff>
                    <xdr:row>31</xdr:row>
                    <xdr:rowOff>0</xdr:rowOff>
                  </from>
                  <to>
                    <xdr:col>3</xdr:col>
                    <xdr:colOff>1066800</xdr:colOff>
                    <xdr:row>32</xdr:row>
                    <xdr:rowOff>31750</xdr:rowOff>
                  </to>
                </anchor>
              </controlPr>
            </control>
          </mc:Choice>
        </mc:AlternateContent>
        <mc:AlternateContent xmlns:mc="http://schemas.openxmlformats.org/markup-compatibility/2006">
          <mc:Choice Requires="x14">
            <control shapeId="45089" r:id="rId36" name="Check Box 33">
              <controlPr defaultSize="0" autoFill="0" autoLine="0" autoPict="0">
                <anchor moveWithCells="1">
                  <from>
                    <xdr:col>3</xdr:col>
                    <xdr:colOff>0</xdr:colOff>
                    <xdr:row>32</xdr:row>
                    <xdr:rowOff>0</xdr:rowOff>
                  </from>
                  <to>
                    <xdr:col>3</xdr:col>
                    <xdr:colOff>514350</xdr:colOff>
                    <xdr:row>33</xdr:row>
                    <xdr:rowOff>31750</xdr:rowOff>
                  </to>
                </anchor>
              </controlPr>
            </control>
          </mc:Choice>
        </mc:AlternateContent>
        <mc:AlternateContent xmlns:mc="http://schemas.openxmlformats.org/markup-compatibility/2006">
          <mc:Choice Requires="x14">
            <control shapeId="45090" r:id="rId37" name="Check Box 34">
              <controlPr defaultSize="0" autoFill="0" autoLine="0" autoPict="0">
                <anchor moveWithCells="1">
                  <from>
                    <xdr:col>3</xdr:col>
                    <xdr:colOff>552450</xdr:colOff>
                    <xdr:row>32</xdr:row>
                    <xdr:rowOff>0</xdr:rowOff>
                  </from>
                  <to>
                    <xdr:col>3</xdr:col>
                    <xdr:colOff>1066800</xdr:colOff>
                    <xdr:row>33</xdr:row>
                    <xdr:rowOff>31750</xdr:rowOff>
                  </to>
                </anchor>
              </controlPr>
            </control>
          </mc:Choice>
        </mc:AlternateContent>
        <mc:AlternateContent xmlns:mc="http://schemas.openxmlformats.org/markup-compatibility/2006">
          <mc:Choice Requires="x14">
            <control shapeId="45091" r:id="rId38" name="Check Box 35">
              <controlPr defaultSize="0" autoFill="0" autoLine="0" autoPict="0">
                <anchor moveWithCells="1">
                  <from>
                    <xdr:col>4</xdr:col>
                    <xdr:colOff>0</xdr:colOff>
                    <xdr:row>32</xdr:row>
                    <xdr:rowOff>0</xdr:rowOff>
                  </from>
                  <to>
                    <xdr:col>4</xdr:col>
                    <xdr:colOff>514350</xdr:colOff>
                    <xdr:row>33</xdr:row>
                    <xdr:rowOff>31750</xdr:rowOff>
                  </to>
                </anchor>
              </controlPr>
            </control>
          </mc:Choice>
        </mc:AlternateContent>
        <mc:AlternateContent xmlns:mc="http://schemas.openxmlformats.org/markup-compatibility/2006">
          <mc:Choice Requires="x14">
            <control shapeId="45092" r:id="rId39" name="Check Box 36">
              <controlPr defaultSize="0" autoFill="0" autoLine="0" autoPict="0">
                <anchor moveWithCells="1">
                  <from>
                    <xdr:col>4</xdr:col>
                    <xdr:colOff>552450</xdr:colOff>
                    <xdr:row>32</xdr:row>
                    <xdr:rowOff>0</xdr:rowOff>
                  </from>
                  <to>
                    <xdr:col>4</xdr:col>
                    <xdr:colOff>1066800</xdr:colOff>
                    <xdr:row>33</xdr:row>
                    <xdr:rowOff>31750</xdr:rowOff>
                  </to>
                </anchor>
              </controlPr>
            </control>
          </mc:Choice>
        </mc:AlternateContent>
        <mc:AlternateContent xmlns:mc="http://schemas.openxmlformats.org/markup-compatibility/2006">
          <mc:Choice Requires="x14">
            <control shapeId="45093" r:id="rId40" name="Check Box 37">
              <controlPr defaultSize="0" autoFill="0" autoLine="0" autoPict="0">
                <anchor moveWithCells="1">
                  <from>
                    <xdr:col>4</xdr:col>
                    <xdr:colOff>0</xdr:colOff>
                    <xdr:row>31</xdr:row>
                    <xdr:rowOff>0</xdr:rowOff>
                  </from>
                  <to>
                    <xdr:col>4</xdr:col>
                    <xdr:colOff>514350</xdr:colOff>
                    <xdr:row>32</xdr:row>
                    <xdr:rowOff>31750</xdr:rowOff>
                  </to>
                </anchor>
              </controlPr>
            </control>
          </mc:Choice>
        </mc:AlternateContent>
        <mc:AlternateContent xmlns:mc="http://schemas.openxmlformats.org/markup-compatibility/2006">
          <mc:Choice Requires="x14">
            <control shapeId="45094" r:id="rId41" name="Check Box 38">
              <controlPr defaultSize="0" autoFill="0" autoLine="0" autoPict="0">
                <anchor moveWithCells="1">
                  <from>
                    <xdr:col>4</xdr:col>
                    <xdr:colOff>552450</xdr:colOff>
                    <xdr:row>31</xdr:row>
                    <xdr:rowOff>0</xdr:rowOff>
                  </from>
                  <to>
                    <xdr:col>4</xdr:col>
                    <xdr:colOff>1066800</xdr:colOff>
                    <xdr:row>32</xdr:row>
                    <xdr:rowOff>31750</xdr:rowOff>
                  </to>
                </anchor>
              </controlPr>
            </control>
          </mc:Choice>
        </mc:AlternateContent>
        <mc:AlternateContent xmlns:mc="http://schemas.openxmlformats.org/markup-compatibility/2006">
          <mc:Choice Requires="x14">
            <control shapeId="45095" r:id="rId42" name="Check Box 39">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45096" r:id="rId43" name="Check Box 40">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45097" r:id="rId44" name="Check Box 41">
              <controlPr defaultSize="0" autoFill="0" autoLine="0" autoPict="0">
                <anchor moveWithCells="1">
                  <from>
                    <xdr:col>4</xdr:col>
                    <xdr:colOff>25400</xdr:colOff>
                    <xdr:row>27</xdr:row>
                    <xdr:rowOff>69850</xdr:rowOff>
                  </from>
                  <to>
                    <xdr:col>4</xdr:col>
                    <xdr:colOff>539750</xdr:colOff>
                    <xdr:row>28</xdr:row>
                    <xdr:rowOff>38100</xdr:rowOff>
                  </to>
                </anchor>
              </controlPr>
            </control>
          </mc:Choice>
        </mc:AlternateContent>
        <mc:AlternateContent xmlns:mc="http://schemas.openxmlformats.org/markup-compatibility/2006">
          <mc:Choice Requires="x14">
            <control shapeId="45098" r:id="rId45" name="Check Box 42">
              <controlPr defaultSize="0" autoFill="0" autoLine="0" autoPict="0">
                <anchor moveWithCells="1">
                  <from>
                    <xdr:col>4</xdr:col>
                    <xdr:colOff>577850</xdr:colOff>
                    <xdr:row>27</xdr:row>
                    <xdr:rowOff>69850</xdr:rowOff>
                  </from>
                  <to>
                    <xdr:col>4</xdr:col>
                    <xdr:colOff>1092200</xdr:colOff>
                    <xdr:row>28</xdr:row>
                    <xdr:rowOff>38100</xdr:rowOff>
                  </to>
                </anchor>
              </controlPr>
            </control>
          </mc:Choice>
        </mc:AlternateContent>
        <mc:AlternateContent xmlns:mc="http://schemas.openxmlformats.org/markup-compatibility/2006">
          <mc:Choice Requires="x14">
            <control shapeId="45099" r:id="rId46" name="Check Box 43">
              <controlPr defaultSize="0" autoFill="0" autoLine="0" autoPict="0">
                <anchor moveWithCells="1">
                  <from>
                    <xdr:col>4</xdr:col>
                    <xdr:colOff>12700</xdr:colOff>
                    <xdr:row>24</xdr:row>
                    <xdr:rowOff>107950</xdr:rowOff>
                  </from>
                  <to>
                    <xdr:col>4</xdr:col>
                    <xdr:colOff>527050</xdr:colOff>
                    <xdr:row>27</xdr:row>
                    <xdr:rowOff>139700</xdr:rowOff>
                  </to>
                </anchor>
              </controlPr>
            </control>
          </mc:Choice>
        </mc:AlternateContent>
        <mc:AlternateContent xmlns:mc="http://schemas.openxmlformats.org/markup-compatibility/2006">
          <mc:Choice Requires="x14">
            <control shapeId="45100" r:id="rId47" name="Check Box 44">
              <controlPr defaultSize="0" autoFill="0" autoLine="0" autoPict="0">
                <anchor moveWithCells="1">
                  <from>
                    <xdr:col>4</xdr:col>
                    <xdr:colOff>565150</xdr:colOff>
                    <xdr:row>24</xdr:row>
                    <xdr:rowOff>107950</xdr:rowOff>
                  </from>
                  <to>
                    <xdr:col>4</xdr:col>
                    <xdr:colOff>1079500</xdr:colOff>
                    <xdr:row>27</xdr:row>
                    <xdr:rowOff>139700</xdr:rowOff>
                  </to>
                </anchor>
              </controlPr>
            </control>
          </mc:Choice>
        </mc:AlternateContent>
        <mc:AlternateContent xmlns:mc="http://schemas.openxmlformats.org/markup-compatibility/2006">
          <mc:Choice Requires="x14">
            <control shapeId="45101" r:id="rId48" name="Check Box 45">
              <controlPr defaultSize="0" autoFill="0" autoLine="0" autoPict="0">
                <anchor moveWithCells="1">
                  <from>
                    <xdr:col>4</xdr:col>
                    <xdr:colOff>12700</xdr:colOff>
                    <xdr:row>22</xdr:row>
                    <xdr:rowOff>152400</xdr:rowOff>
                  </from>
                  <to>
                    <xdr:col>4</xdr:col>
                    <xdr:colOff>527050</xdr:colOff>
                    <xdr:row>23</xdr:row>
                    <xdr:rowOff>177800</xdr:rowOff>
                  </to>
                </anchor>
              </controlPr>
            </control>
          </mc:Choice>
        </mc:AlternateContent>
        <mc:AlternateContent xmlns:mc="http://schemas.openxmlformats.org/markup-compatibility/2006">
          <mc:Choice Requires="x14">
            <control shapeId="45102" r:id="rId49" name="Check Box 46">
              <controlPr defaultSize="0" autoFill="0" autoLine="0" autoPict="0">
                <anchor moveWithCells="1">
                  <from>
                    <xdr:col>4</xdr:col>
                    <xdr:colOff>565150</xdr:colOff>
                    <xdr:row>22</xdr:row>
                    <xdr:rowOff>152400</xdr:rowOff>
                  </from>
                  <to>
                    <xdr:col>4</xdr:col>
                    <xdr:colOff>1079500</xdr:colOff>
                    <xdr:row>23</xdr:row>
                    <xdr:rowOff>177800</xdr:rowOff>
                  </to>
                </anchor>
              </controlPr>
            </control>
          </mc:Choice>
        </mc:AlternateContent>
        <mc:AlternateContent xmlns:mc="http://schemas.openxmlformats.org/markup-compatibility/2006">
          <mc:Choice Requires="x14">
            <control shapeId="45103" r:id="rId50" name="Check Box 47">
              <controlPr defaultSize="0" autoFill="0" autoLine="0" autoPict="0">
                <anchor moveWithCells="1">
                  <from>
                    <xdr:col>4</xdr:col>
                    <xdr:colOff>12700</xdr:colOff>
                    <xdr:row>17</xdr:row>
                    <xdr:rowOff>234950</xdr:rowOff>
                  </from>
                  <to>
                    <xdr:col>4</xdr:col>
                    <xdr:colOff>527050</xdr:colOff>
                    <xdr:row>23</xdr:row>
                    <xdr:rowOff>12700</xdr:rowOff>
                  </to>
                </anchor>
              </controlPr>
            </control>
          </mc:Choice>
        </mc:AlternateContent>
        <mc:AlternateContent xmlns:mc="http://schemas.openxmlformats.org/markup-compatibility/2006">
          <mc:Choice Requires="x14">
            <control shapeId="45104" r:id="rId51" name="Check Box 48">
              <controlPr defaultSize="0" autoFill="0" autoLine="0" autoPict="0">
                <anchor moveWithCells="1">
                  <from>
                    <xdr:col>4</xdr:col>
                    <xdr:colOff>565150</xdr:colOff>
                    <xdr:row>17</xdr:row>
                    <xdr:rowOff>234950</xdr:rowOff>
                  </from>
                  <to>
                    <xdr:col>4</xdr:col>
                    <xdr:colOff>1079500</xdr:colOff>
                    <xdr:row>23</xdr:row>
                    <xdr:rowOff>12700</xdr:rowOff>
                  </to>
                </anchor>
              </controlPr>
            </control>
          </mc:Choice>
        </mc:AlternateContent>
        <mc:AlternateContent xmlns:mc="http://schemas.openxmlformats.org/markup-compatibility/2006">
          <mc:Choice Requires="x14">
            <control shapeId="45105" r:id="rId52" name="Check Box 49">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45106" r:id="rId53" name="Check Box 50">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45107" r:id="rId54" name="Check Box 51">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45108" r:id="rId55" name="Check Box 52">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45109" r:id="rId56" name="Check Box 53">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45110" r:id="rId57" name="Check Box 54">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45111" r:id="rId58" name="Check Box 55">
              <controlPr defaultSize="0" autoFill="0" autoLine="0" autoPict="0">
                <anchor moveWithCells="1">
                  <from>
                    <xdr:col>4</xdr:col>
                    <xdr:colOff>0</xdr:colOff>
                    <xdr:row>16</xdr:row>
                    <xdr:rowOff>0</xdr:rowOff>
                  </from>
                  <to>
                    <xdr:col>4</xdr:col>
                    <xdr:colOff>514350</xdr:colOff>
                    <xdr:row>16</xdr:row>
                    <xdr:rowOff>222250</xdr:rowOff>
                  </to>
                </anchor>
              </controlPr>
            </control>
          </mc:Choice>
        </mc:AlternateContent>
        <mc:AlternateContent xmlns:mc="http://schemas.openxmlformats.org/markup-compatibility/2006">
          <mc:Choice Requires="x14">
            <control shapeId="45112" r:id="rId59" name="Check Box 56">
              <controlPr defaultSize="0" autoFill="0" autoLine="0" autoPict="0">
                <anchor moveWithCells="1">
                  <from>
                    <xdr:col>4</xdr:col>
                    <xdr:colOff>552450</xdr:colOff>
                    <xdr:row>16</xdr:row>
                    <xdr:rowOff>0</xdr:rowOff>
                  </from>
                  <to>
                    <xdr:col>4</xdr:col>
                    <xdr:colOff>1066800</xdr:colOff>
                    <xdr:row>16</xdr:row>
                    <xdr:rowOff>222250</xdr:rowOff>
                  </to>
                </anchor>
              </controlPr>
            </control>
          </mc:Choice>
        </mc:AlternateContent>
        <mc:AlternateContent xmlns:mc="http://schemas.openxmlformats.org/markup-compatibility/2006">
          <mc:Choice Requires="x14">
            <control shapeId="45113" r:id="rId60" name="Check Box 57">
              <controlPr defaultSize="0" autoFill="0" autoLine="0" autoPict="0">
                <anchor moveWithCells="1">
                  <from>
                    <xdr:col>4</xdr:col>
                    <xdr:colOff>0</xdr:colOff>
                    <xdr:row>14</xdr:row>
                    <xdr:rowOff>0</xdr:rowOff>
                  </from>
                  <to>
                    <xdr:col>4</xdr:col>
                    <xdr:colOff>514350</xdr:colOff>
                    <xdr:row>15</xdr:row>
                    <xdr:rowOff>31750</xdr:rowOff>
                  </to>
                </anchor>
              </controlPr>
            </control>
          </mc:Choice>
        </mc:AlternateContent>
        <mc:AlternateContent xmlns:mc="http://schemas.openxmlformats.org/markup-compatibility/2006">
          <mc:Choice Requires="x14">
            <control shapeId="45114" r:id="rId61" name="Check Box 58">
              <controlPr defaultSize="0" autoFill="0" autoLine="0" autoPict="0">
                <anchor moveWithCells="1">
                  <from>
                    <xdr:col>4</xdr:col>
                    <xdr:colOff>552450</xdr:colOff>
                    <xdr:row>14</xdr:row>
                    <xdr:rowOff>0</xdr:rowOff>
                  </from>
                  <to>
                    <xdr:col>4</xdr:col>
                    <xdr:colOff>1066800</xdr:colOff>
                    <xdr:row>15</xdr:row>
                    <xdr:rowOff>31750</xdr:rowOff>
                  </to>
                </anchor>
              </controlPr>
            </control>
          </mc:Choice>
        </mc:AlternateContent>
        <mc:AlternateContent xmlns:mc="http://schemas.openxmlformats.org/markup-compatibility/2006">
          <mc:Choice Requires="x14">
            <control shapeId="45115" r:id="rId62" name="Check Box 59">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45116" r:id="rId63" name="Check Box 60">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45117" r:id="rId64" name="Check Box 61">
              <controlPr defaultSize="0" autoFill="0" autoLine="0" autoPict="0">
                <anchor moveWithCells="1">
                  <from>
                    <xdr:col>3</xdr:col>
                    <xdr:colOff>25400</xdr:colOff>
                    <xdr:row>9</xdr:row>
                    <xdr:rowOff>1504950</xdr:rowOff>
                  </from>
                  <to>
                    <xdr:col>3</xdr:col>
                    <xdr:colOff>539750</xdr:colOff>
                    <xdr:row>11</xdr:row>
                    <xdr:rowOff>139700</xdr:rowOff>
                  </to>
                </anchor>
              </controlPr>
            </control>
          </mc:Choice>
        </mc:AlternateContent>
        <mc:AlternateContent xmlns:mc="http://schemas.openxmlformats.org/markup-compatibility/2006">
          <mc:Choice Requires="x14">
            <control shapeId="45118" r:id="rId65" name="Check Box 62">
              <controlPr defaultSize="0" autoFill="0" autoLine="0" autoPict="0">
                <anchor moveWithCells="1">
                  <from>
                    <xdr:col>3</xdr:col>
                    <xdr:colOff>577850</xdr:colOff>
                    <xdr:row>9</xdr:row>
                    <xdr:rowOff>1504950</xdr:rowOff>
                  </from>
                  <to>
                    <xdr:col>3</xdr:col>
                    <xdr:colOff>1092200</xdr:colOff>
                    <xdr:row>11</xdr:row>
                    <xdr:rowOff>139700</xdr:rowOff>
                  </to>
                </anchor>
              </controlPr>
            </control>
          </mc:Choice>
        </mc:AlternateContent>
        <mc:AlternateContent xmlns:mc="http://schemas.openxmlformats.org/markup-compatibility/2006">
          <mc:Choice Requires="x14">
            <control shapeId="45119" r:id="rId66" name="Check Box 63">
              <controlPr defaultSize="0" autoFill="0" autoLine="0" autoPict="0">
                <anchor moveWithCells="1">
                  <from>
                    <xdr:col>4</xdr:col>
                    <xdr:colOff>0</xdr:colOff>
                    <xdr:row>44</xdr:row>
                    <xdr:rowOff>0</xdr:rowOff>
                  </from>
                  <to>
                    <xdr:col>4</xdr:col>
                    <xdr:colOff>514350</xdr:colOff>
                    <xdr:row>45</xdr:row>
                    <xdr:rowOff>0</xdr:rowOff>
                  </to>
                </anchor>
              </controlPr>
            </control>
          </mc:Choice>
        </mc:AlternateContent>
        <mc:AlternateContent xmlns:mc="http://schemas.openxmlformats.org/markup-compatibility/2006">
          <mc:Choice Requires="x14">
            <control shapeId="45120" r:id="rId67" name="Check Box 64">
              <controlPr defaultSize="0" autoFill="0" autoLine="0" autoPict="0">
                <anchor moveWithCells="1">
                  <from>
                    <xdr:col>4</xdr:col>
                    <xdr:colOff>552450</xdr:colOff>
                    <xdr:row>44</xdr:row>
                    <xdr:rowOff>0</xdr:rowOff>
                  </from>
                  <to>
                    <xdr:col>4</xdr:col>
                    <xdr:colOff>1066800</xdr:colOff>
                    <xdr:row>45</xdr:row>
                    <xdr:rowOff>0</xdr:rowOff>
                  </to>
                </anchor>
              </controlPr>
            </control>
          </mc:Choice>
        </mc:AlternateContent>
        <mc:AlternateContent xmlns:mc="http://schemas.openxmlformats.org/markup-compatibility/2006">
          <mc:Choice Requires="x14">
            <control shapeId="45121" r:id="rId68" name="Check Box 65">
              <controlPr defaultSize="0" autoFill="0" autoLine="0" autoPict="0">
                <anchor moveWithCells="1" sizeWithCells="1">
                  <from>
                    <xdr:col>4</xdr:col>
                    <xdr:colOff>38100</xdr:colOff>
                    <xdr:row>58</xdr:row>
                    <xdr:rowOff>165100</xdr:rowOff>
                  </from>
                  <to>
                    <xdr:col>4</xdr:col>
                    <xdr:colOff>666750</xdr:colOff>
                    <xdr:row>58</xdr:row>
                    <xdr:rowOff>495300</xdr:rowOff>
                  </to>
                </anchor>
              </controlPr>
            </control>
          </mc:Choice>
        </mc:AlternateContent>
        <mc:AlternateContent xmlns:mc="http://schemas.openxmlformats.org/markup-compatibility/2006">
          <mc:Choice Requires="x14">
            <control shapeId="45122" r:id="rId69" name="Check Box 66">
              <controlPr defaultSize="0" autoFill="0" autoLine="0" autoPict="0">
                <anchor moveWithCells="1" sizeWithCells="1">
                  <from>
                    <xdr:col>4</xdr:col>
                    <xdr:colOff>711200</xdr:colOff>
                    <xdr:row>58</xdr:row>
                    <xdr:rowOff>165100</xdr:rowOff>
                  </from>
                  <to>
                    <xdr:col>4</xdr:col>
                    <xdr:colOff>1333500</xdr:colOff>
                    <xdr:row>58</xdr:row>
                    <xdr:rowOff>495300</xdr:rowOff>
                  </to>
                </anchor>
              </controlPr>
            </control>
          </mc:Choice>
        </mc:AlternateContent>
        <mc:AlternateContent xmlns:mc="http://schemas.openxmlformats.org/markup-compatibility/2006">
          <mc:Choice Requires="x14">
            <control shapeId="45123" r:id="rId70" name="Check Box 67">
              <controlPr defaultSize="0" autoFill="0" autoLine="0" autoPict="0">
                <anchor moveWithCells="1" sizeWithCells="1">
                  <from>
                    <xdr:col>4</xdr:col>
                    <xdr:colOff>1327150</xdr:colOff>
                    <xdr:row>58</xdr:row>
                    <xdr:rowOff>165100</xdr:rowOff>
                  </from>
                  <to>
                    <xdr:col>4</xdr:col>
                    <xdr:colOff>2298700</xdr:colOff>
                    <xdr:row>58</xdr:row>
                    <xdr:rowOff>495300</xdr:rowOff>
                  </to>
                </anchor>
              </controlPr>
            </control>
          </mc:Choice>
        </mc:AlternateContent>
        <mc:AlternateContent xmlns:mc="http://schemas.openxmlformats.org/markup-compatibility/2006">
          <mc:Choice Requires="x14">
            <control shapeId="45124" r:id="rId71" name="Check Box 68">
              <controlPr defaultSize="0" autoFill="0" autoLine="0" autoPict="0">
                <anchor moveWithCells="1">
                  <from>
                    <xdr:col>4</xdr:col>
                    <xdr:colOff>0</xdr:colOff>
                    <xdr:row>72</xdr:row>
                    <xdr:rowOff>0</xdr:rowOff>
                  </from>
                  <to>
                    <xdr:col>4</xdr:col>
                    <xdr:colOff>514350</xdr:colOff>
                    <xdr:row>73</xdr:row>
                    <xdr:rowOff>0</xdr:rowOff>
                  </to>
                </anchor>
              </controlPr>
            </control>
          </mc:Choice>
        </mc:AlternateContent>
        <mc:AlternateContent xmlns:mc="http://schemas.openxmlformats.org/markup-compatibility/2006">
          <mc:Choice Requires="x14">
            <control shapeId="45125" r:id="rId72" name="Check Box 69">
              <controlPr defaultSize="0" autoFill="0" autoLine="0" autoPict="0">
                <anchor moveWithCells="1">
                  <from>
                    <xdr:col>4</xdr:col>
                    <xdr:colOff>552450</xdr:colOff>
                    <xdr:row>72</xdr:row>
                    <xdr:rowOff>0</xdr:rowOff>
                  </from>
                  <to>
                    <xdr:col>4</xdr:col>
                    <xdr:colOff>1066800</xdr:colOff>
                    <xdr:row>73</xdr:row>
                    <xdr:rowOff>0</xdr:rowOff>
                  </to>
                </anchor>
              </controlPr>
            </control>
          </mc:Choice>
        </mc:AlternateContent>
        <mc:AlternateContent xmlns:mc="http://schemas.openxmlformats.org/markup-compatibility/2006">
          <mc:Choice Requires="x14">
            <control shapeId="45126" r:id="rId73" name="Check Box 70">
              <controlPr defaultSize="0" autoFill="0" autoLine="0" autoPict="0">
                <anchor moveWithCells="1">
                  <from>
                    <xdr:col>4</xdr:col>
                    <xdr:colOff>1060450</xdr:colOff>
                    <xdr:row>72</xdr:row>
                    <xdr:rowOff>0</xdr:rowOff>
                  </from>
                  <to>
                    <xdr:col>4</xdr:col>
                    <xdr:colOff>1854200</xdr:colOff>
                    <xdr:row>73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C86FF-FF71-4232-9370-E7123F07DBA0}">
  <dimension ref="B1:I44"/>
  <sheetViews>
    <sheetView topLeftCell="A22" zoomScale="55" zoomScaleNormal="55" workbookViewId="0">
      <selection activeCell="E32" sqref="E32:H32"/>
    </sheetView>
  </sheetViews>
  <sheetFormatPr defaultColWidth="9.08984375" defaultRowHeight="14"/>
  <cols>
    <col min="1" max="2" width="1.90625" style="245" customWidth="1"/>
    <col min="3" max="3" width="50" style="245" customWidth="1"/>
    <col min="4" max="4" width="29.453125" style="245" customWidth="1"/>
    <col min="5" max="5" width="19.453125" style="245" customWidth="1"/>
    <col min="6" max="6" width="21.08984375" style="245" customWidth="1"/>
    <col min="7" max="7" width="26.36328125" style="245" customWidth="1"/>
    <col min="8" max="8" width="57.453125" style="245" bestFit="1" customWidth="1"/>
    <col min="9" max="10" width="1.90625" style="245" customWidth="1"/>
    <col min="11" max="16384" width="9.08984375" style="245"/>
  </cols>
  <sheetData>
    <row r="1" spans="2:9" ht="14.5" thickBot="1"/>
    <row r="2" spans="2:9" ht="14.5" thickBot="1">
      <c r="B2" s="263"/>
      <c r="C2" s="262"/>
      <c r="D2" s="262"/>
      <c r="E2" s="262"/>
      <c r="F2" s="262"/>
      <c r="G2" s="262"/>
      <c r="H2" s="262"/>
      <c r="I2" s="261"/>
    </row>
    <row r="3" spans="2:9" ht="20.5" thickBot="1">
      <c r="B3" s="248"/>
      <c r="C3" s="856" t="s">
        <v>707</v>
      </c>
      <c r="D3" s="857"/>
      <c r="E3" s="857"/>
      <c r="F3" s="857"/>
      <c r="G3" s="857"/>
      <c r="H3" s="858"/>
      <c r="I3" s="257"/>
    </row>
    <row r="4" spans="2:9">
      <c r="B4" s="248"/>
      <c r="C4" s="246"/>
      <c r="D4" s="246"/>
      <c r="E4" s="246"/>
      <c r="F4" s="246"/>
      <c r="G4" s="246"/>
      <c r="H4" s="246"/>
      <c r="I4" s="257"/>
    </row>
    <row r="5" spans="2:9">
      <c r="B5" s="248"/>
      <c r="C5" s="246"/>
      <c r="D5" s="246"/>
      <c r="E5" s="246"/>
      <c r="F5" s="246"/>
      <c r="G5" s="246"/>
      <c r="H5" s="246"/>
      <c r="I5" s="257"/>
    </row>
    <row r="6" spans="2:9">
      <c r="B6" s="248"/>
      <c r="C6" s="452" t="s">
        <v>990</v>
      </c>
      <c r="D6" s="246"/>
      <c r="E6" s="246"/>
      <c r="F6" s="246"/>
      <c r="G6" s="246"/>
      <c r="H6" s="246"/>
      <c r="I6" s="257"/>
    </row>
    <row r="7" spans="2:9" ht="14.5" thickBot="1">
      <c r="B7" s="248"/>
      <c r="C7" s="246"/>
      <c r="D7" s="246"/>
      <c r="E7" s="246"/>
      <c r="F7" s="246"/>
      <c r="G7" s="246"/>
      <c r="H7" s="246"/>
      <c r="I7" s="257"/>
    </row>
    <row r="8" spans="2:9" ht="45" customHeight="1">
      <c r="B8" s="248"/>
      <c r="C8" s="779" t="s">
        <v>706</v>
      </c>
      <c r="D8" s="780"/>
      <c r="E8" s="859" t="s">
        <v>18</v>
      </c>
      <c r="F8" s="859"/>
      <c r="G8" s="859"/>
      <c r="H8" s="860"/>
      <c r="I8" s="257"/>
    </row>
    <row r="9" spans="2:9" ht="45" customHeight="1" thickBot="1">
      <c r="B9" s="248"/>
      <c r="C9" s="765" t="s">
        <v>705</v>
      </c>
      <c r="D9" s="766"/>
      <c r="E9" s="861" t="s">
        <v>11</v>
      </c>
      <c r="F9" s="861"/>
      <c r="G9" s="861"/>
      <c r="H9" s="862"/>
      <c r="I9" s="257"/>
    </row>
    <row r="10" spans="2:9" ht="15" customHeight="1" thickBot="1">
      <c r="B10" s="248"/>
      <c r="C10" s="854"/>
      <c r="D10" s="854"/>
      <c r="E10" s="855"/>
      <c r="F10" s="855"/>
      <c r="G10" s="855"/>
      <c r="H10" s="855"/>
      <c r="I10" s="257"/>
    </row>
    <row r="11" spans="2:9" ht="30" customHeight="1">
      <c r="B11" s="248"/>
      <c r="C11" s="797" t="s">
        <v>704</v>
      </c>
      <c r="D11" s="846"/>
      <c r="E11" s="846"/>
      <c r="F11" s="846"/>
      <c r="G11" s="846"/>
      <c r="H11" s="847"/>
      <c r="I11" s="257"/>
    </row>
    <row r="12" spans="2:9">
      <c r="B12" s="248"/>
      <c r="C12" s="260" t="s">
        <v>991</v>
      </c>
      <c r="D12" s="259" t="s">
        <v>992</v>
      </c>
      <c r="E12" s="259" t="s">
        <v>233</v>
      </c>
      <c r="F12" s="259" t="s">
        <v>232</v>
      </c>
      <c r="G12" s="259" t="s">
        <v>703</v>
      </c>
      <c r="H12" s="258" t="s">
        <v>702</v>
      </c>
      <c r="I12" s="257"/>
    </row>
    <row r="13" spans="2:9" ht="50" customHeight="1">
      <c r="B13" s="248"/>
      <c r="C13" s="453" t="s">
        <v>993</v>
      </c>
      <c r="D13" s="454" t="s">
        <v>994</v>
      </c>
      <c r="E13" s="455" t="s">
        <v>858</v>
      </c>
      <c r="F13" s="454">
        <v>0</v>
      </c>
      <c r="G13" s="456">
        <v>0.8</v>
      </c>
      <c r="H13" s="457" t="s">
        <v>995</v>
      </c>
      <c r="I13" s="257"/>
    </row>
    <row r="14" spans="2:9" ht="55.25" customHeight="1">
      <c r="B14" s="248"/>
      <c r="C14" s="453" t="s">
        <v>996</v>
      </c>
      <c r="D14" s="454" t="s">
        <v>994</v>
      </c>
      <c r="E14" s="455" t="s">
        <v>920</v>
      </c>
      <c r="F14" s="454">
        <v>0</v>
      </c>
      <c r="G14" s="456">
        <v>0.8</v>
      </c>
      <c r="H14" s="457" t="s">
        <v>997</v>
      </c>
      <c r="I14" s="257"/>
    </row>
    <row r="15" spans="2:9" ht="42" customHeight="1">
      <c r="B15" s="248"/>
      <c r="C15" s="453" t="s">
        <v>998</v>
      </c>
      <c r="D15" s="454" t="s">
        <v>999</v>
      </c>
      <c r="E15" s="455" t="s">
        <v>875</v>
      </c>
      <c r="F15" s="454">
        <v>0</v>
      </c>
      <c r="G15" s="458">
        <v>1</v>
      </c>
      <c r="H15" s="457" t="s">
        <v>1000</v>
      </c>
      <c r="I15" s="257"/>
    </row>
    <row r="16" spans="2:9" ht="42" customHeight="1">
      <c r="B16" s="248"/>
      <c r="C16" s="453" t="s">
        <v>1001</v>
      </c>
      <c r="D16" s="454" t="s">
        <v>999</v>
      </c>
      <c r="E16" s="455" t="s">
        <v>883</v>
      </c>
      <c r="F16" s="454">
        <v>0</v>
      </c>
      <c r="G16" s="458">
        <v>1</v>
      </c>
      <c r="H16" s="457" t="s">
        <v>1000</v>
      </c>
      <c r="I16" s="257"/>
    </row>
    <row r="17" spans="2:9" ht="42" customHeight="1">
      <c r="B17" s="248"/>
      <c r="C17" s="453" t="s">
        <v>1002</v>
      </c>
      <c r="D17" s="454" t="s">
        <v>999</v>
      </c>
      <c r="E17" s="455" t="s">
        <v>890</v>
      </c>
      <c r="F17" s="454">
        <v>0</v>
      </c>
      <c r="G17" s="458">
        <v>2</v>
      </c>
      <c r="H17" s="457" t="s">
        <v>1003</v>
      </c>
      <c r="I17" s="257"/>
    </row>
    <row r="18" spans="2:9">
      <c r="B18" s="248"/>
      <c r="C18" s="246"/>
      <c r="D18" s="246"/>
      <c r="E18" s="246"/>
      <c r="F18" s="246"/>
      <c r="G18" s="246"/>
      <c r="H18" s="246"/>
      <c r="I18" s="257"/>
    </row>
    <row r="19" spans="2:9">
      <c r="B19" s="248"/>
      <c r="C19" s="450"/>
      <c r="D19" s="246"/>
      <c r="E19" s="246"/>
      <c r="F19" s="246"/>
      <c r="G19" s="246"/>
      <c r="H19" s="246"/>
      <c r="I19" s="257"/>
    </row>
    <row r="20" spans="2:9">
      <c r="B20" s="248"/>
      <c r="C20" s="452" t="s">
        <v>1004</v>
      </c>
      <c r="D20" s="246"/>
      <c r="E20" s="246"/>
      <c r="F20" s="246"/>
      <c r="G20" s="246"/>
      <c r="H20" s="246"/>
      <c r="I20" s="257"/>
    </row>
    <row r="21" spans="2:9" ht="14.5" thickBot="1">
      <c r="B21" s="248"/>
      <c r="C21" s="452"/>
      <c r="D21" s="246"/>
      <c r="E21" s="246"/>
      <c r="F21" s="246"/>
      <c r="G21" s="246"/>
      <c r="H21" s="246"/>
      <c r="I21" s="257"/>
    </row>
    <row r="22" spans="2:9" ht="30" customHeight="1">
      <c r="B22" s="248"/>
      <c r="C22" s="848" t="s">
        <v>1005</v>
      </c>
      <c r="D22" s="849"/>
      <c r="E22" s="849"/>
      <c r="F22" s="849"/>
      <c r="G22" s="849"/>
      <c r="H22" s="850"/>
      <c r="I22" s="257"/>
    </row>
    <row r="23" spans="2:9" ht="30" customHeight="1">
      <c r="B23" s="248"/>
      <c r="C23" s="851" t="s">
        <v>1006</v>
      </c>
      <c r="D23" s="828"/>
      <c r="E23" s="828" t="s">
        <v>702</v>
      </c>
      <c r="F23" s="828"/>
      <c r="G23" s="828"/>
      <c r="H23" s="829"/>
      <c r="I23" s="257"/>
    </row>
    <row r="24" spans="2:9" ht="30" customHeight="1">
      <c r="B24" s="248"/>
      <c r="C24" s="852"/>
      <c r="D24" s="853"/>
      <c r="E24" s="832"/>
      <c r="F24" s="833"/>
      <c r="G24" s="833"/>
      <c r="H24" s="834"/>
      <c r="I24" s="257"/>
    </row>
    <row r="25" spans="2:9" ht="30" customHeight="1" thickBot="1">
      <c r="B25" s="248"/>
      <c r="C25" s="841"/>
      <c r="D25" s="767"/>
      <c r="E25" s="842"/>
      <c r="F25" s="842"/>
      <c r="G25" s="842"/>
      <c r="H25" s="843"/>
      <c r="I25" s="257"/>
    </row>
    <row r="26" spans="2:9">
      <c r="B26" s="248"/>
      <c r="C26" s="246"/>
      <c r="D26" s="246"/>
      <c r="E26" s="246"/>
      <c r="F26" s="246"/>
      <c r="G26" s="246"/>
      <c r="H26" s="246"/>
      <c r="I26" s="257"/>
    </row>
    <row r="27" spans="2:9">
      <c r="B27" s="248"/>
      <c r="C27" s="246"/>
      <c r="D27" s="246"/>
      <c r="E27" s="246"/>
      <c r="F27" s="246"/>
      <c r="G27" s="246"/>
      <c r="H27" s="246"/>
      <c r="I27" s="257"/>
    </row>
    <row r="28" spans="2:9">
      <c r="B28" s="248"/>
      <c r="C28" s="452" t="s">
        <v>701</v>
      </c>
      <c r="D28" s="452"/>
      <c r="E28" s="246"/>
      <c r="F28" s="246"/>
      <c r="G28" s="246"/>
      <c r="H28" s="246"/>
      <c r="I28" s="257"/>
    </row>
    <row r="29" spans="2:9" ht="14.5" thickBot="1">
      <c r="B29" s="248"/>
      <c r="C29" s="459"/>
      <c r="D29" s="246"/>
      <c r="E29" s="246"/>
      <c r="F29" s="246"/>
      <c r="G29" s="246"/>
      <c r="H29" s="246"/>
      <c r="I29" s="257"/>
    </row>
    <row r="30" spans="2:9" ht="45" customHeight="1">
      <c r="B30" s="248"/>
      <c r="C30" s="779" t="s">
        <v>700</v>
      </c>
      <c r="D30" s="780"/>
      <c r="E30" s="844" t="s">
        <v>1228</v>
      </c>
      <c r="F30" s="844"/>
      <c r="G30" s="844"/>
      <c r="H30" s="845"/>
      <c r="I30" s="257"/>
    </row>
    <row r="31" spans="2:9" ht="45" customHeight="1">
      <c r="B31" s="248"/>
      <c r="C31" s="761" t="s">
        <v>699</v>
      </c>
      <c r="D31" s="762"/>
      <c r="E31" s="837" t="s">
        <v>1007</v>
      </c>
      <c r="F31" s="837"/>
      <c r="G31" s="837"/>
      <c r="H31" s="838"/>
      <c r="I31" s="257"/>
    </row>
    <row r="32" spans="2:9" ht="45" customHeight="1">
      <c r="B32" s="248"/>
      <c r="C32" s="761" t="s">
        <v>1008</v>
      </c>
      <c r="D32" s="762"/>
      <c r="E32" s="835" t="s">
        <v>1012</v>
      </c>
      <c r="F32" s="835"/>
      <c r="G32" s="835"/>
      <c r="H32" s="836"/>
      <c r="I32" s="257"/>
    </row>
    <row r="33" spans="2:9" ht="45" customHeight="1">
      <c r="B33" s="248"/>
      <c r="C33" s="761" t="s">
        <v>1009</v>
      </c>
      <c r="D33" s="762"/>
      <c r="E33" s="837" t="s">
        <v>1007</v>
      </c>
      <c r="F33" s="837"/>
      <c r="G33" s="837"/>
      <c r="H33" s="838"/>
      <c r="I33" s="257"/>
    </row>
    <row r="34" spans="2:9" ht="45" customHeight="1" thickBot="1">
      <c r="B34" s="248"/>
      <c r="C34" s="765" t="s">
        <v>698</v>
      </c>
      <c r="D34" s="766"/>
      <c r="E34" s="839" t="s">
        <v>1231</v>
      </c>
      <c r="F34" s="839"/>
      <c r="G34" s="839"/>
      <c r="H34" s="840"/>
      <c r="I34" s="257"/>
    </row>
    <row r="35" spans="2:9" customFormat="1" ht="15" customHeight="1">
      <c r="B35" s="73"/>
      <c r="C35" s="116"/>
      <c r="D35" s="116"/>
      <c r="E35" s="116"/>
      <c r="F35" s="116"/>
      <c r="G35" s="116"/>
      <c r="H35" s="116"/>
      <c r="I35" s="76"/>
    </row>
    <row r="36" spans="2:9">
      <c r="B36" s="248"/>
      <c r="C36" s="450"/>
      <c r="D36" s="246"/>
      <c r="E36" s="246"/>
      <c r="F36" s="246"/>
      <c r="G36" s="246"/>
      <c r="H36" s="246"/>
      <c r="I36" s="257"/>
    </row>
    <row r="37" spans="2:9">
      <c r="B37" s="248"/>
      <c r="C37" s="452" t="s">
        <v>697</v>
      </c>
      <c r="D37" s="246"/>
      <c r="E37" s="246"/>
      <c r="F37" s="246"/>
      <c r="G37" s="246"/>
      <c r="H37" s="246"/>
      <c r="I37" s="257"/>
    </row>
    <row r="38" spans="2:9" ht="14.5" thickBot="1">
      <c r="B38" s="248"/>
      <c r="C38" s="452"/>
      <c r="D38" s="246"/>
      <c r="E38" s="246"/>
      <c r="F38" s="246"/>
      <c r="G38" s="246"/>
      <c r="H38" s="246"/>
      <c r="I38" s="257"/>
    </row>
    <row r="39" spans="2:9" ht="45" customHeight="1">
      <c r="B39" s="248"/>
      <c r="C39" s="779" t="s">
        <v>1010</v>
      </c>
      <c r="D39" s="780"/>
      <c r="E39" s="826"/>
      <c r="F39" s="826"/>
      <c r="G39" s="826"/>
      <c r="H39" s="827"/>
      <c r="I39" s="257"/>
    </row>
    <row r="40" spans="2:9" ht="45" customHeight="1">
      <c r="B40" s="248"/>
      <c r="C40" s="761" t="s">
        <v>1011</v>
      </c>
      <c r="D40" s="762"/>
      <c r="E40" s="828" t="s">
        <v>651</v>
      </c>
      <c r="F40" s="828"/>
      <c r="G40" s="828"/>
      <c r="H40" s="829"/>
      <c r="I40" s="257"/>
    </row>
    <row r="41" spans="2:9" ht="45" customHeight="1">
      <c r="B41" s="248"/>
      <c r="C41" s="830" t="s">
        <v>1226</v>
      </c>
      <c r="D41" s="831"/>
      <c r="E41" s="832"/>
      <c r="F41" s="833"/>
      <c r="G41" s="833"/>
      <c r="H41" s="834"/>
      <c r="I41" s="257"/>
    </row>
    <row r="42" spans="2:9" ht="45" customHeight="1" thickBot="1">
      <c r="B42" s="248"/>
      <c r="C42" s="821"/>
      <c r="D42" s="822"/>
      <c r="E42" s="823"/>
      <c r="F42" s="824"/>
      <c r="G42" s="824"/>
      <c r="H42" s="825"/>
      <c r="I42" s="257"/>
    </row>
    <row r="43" spans="2:9">
      <c r="B43" s="248"/>
      <c r="C43" s="246"/>
      <c r="D43" s="246"/>
      <c r="E43" s="246"/>
      <c r="F43" s="246"/>
      <c r="G43" s="246"/>
      <c r="H43" s="246"/>
      <c r="I43" s="257"/>
    </row>
    <row r="44" spans="2:9" ht="14.5" thickBot="1">
      <c r="B44" s="256"/>
      <c r="C44" s="255"/>
      <c r="D44" s="255"/>
      <c r="E44" s="255"/>
      <c r="F44" s="255"/>
      <c r="G44" s="255"/>
      <c r="H44" s="255"/>
      <c r="I44" s="254"/>
    </row>
  </sheetData>
  <mergeCells count="33">
    <mergeCell ref="C10:D10"/>
    <mergeCell ref="E10:H10"/>
    <mergeCell ref="C3:H3"/>
    <mergeCell ref="C8:D8"/>
    <mergeCell ref="E8:H8"/>
    <mergeCell ref="C9:D9"/>
    <mergeCell ref="E9:H9"/>
    <mergeCell ref="C11:H11"/>
    <mergeCell ref="C22:H22"/>
    <mergeCell ref="C23:D23"/>
    <mergeCell ref="E23:H23"/>
    <mergeCell ref="C24:D24"/>
    <mergeCell ref="E24:H24"/>
    <mergeCell ref="C25:D25"/>
    <mergeCell ref="E25:H25"/>
    <mergeCell ref="C30:D30"/>
    <mergeCell ref="E30:H30"/>
    <mergeCell ref="C31:D31"/>
    <mergeCell ref="E31:H31"/>
    <mergeCell ref="C32:D32"/>
    <mergeCell ref="E32:H32"/>
    <mergeCell ref="C33:D33"/>
    <mergeCell ref="E33:H33"/>
    <mergeCell ref="C34:D34"/>
    <mergeCell ref="E34:H34"/>
    <mergeCell ref="C42:D42"/>
    <mergeCell ref="E42:H42"/>
    <mergeCell ref="C39:D39"/>
    <mergeCell ref="E39:H39"/>
    <mergeCell ref="C40:D40"/>
    <mergeCell ref="E40:H40"/>
    <mergeCell ref="C41:D41"/>
    <mergeCell ref="E41:H41"/>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4</xdr:col>
                    <xdr:colOff>0</xdr:colOff>
                    <xdr:row>38</xdr:row>
                    <xdr:rowOff>0</xdr:rowOff>
                  </from>
                  <to>
                    <xdr:col>4</xdr:col>
                    <xdr:colOff>508000</xdr:colOff>
                    <xdr:row>39</xdr:row>
                    <xdr:rowOff>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4</xdr:col>
                    <xdr:colOff>546100</xdr:colOff>
                    <xdr:row>38</xdr:row>
                    <xdr:rowOff>0</xdr:rowOff>
                  </from>
                  <to>
                    <xdr:col>4</xdr:col>
                    <xdr:colOff>1054100</xdr:colOff>
                    <xdr:row>39</xdr:row>
                    <xdr:rowOff>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4</xdr:col>
                    <xdr:colOff>1047750</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8126-F849-430A-92FE-F64092EBD7F5}">
  <dimension ref="B1:F34"/>
  <sheetViews>
    <sheetView topLeftCell="D14" workbookViewId="0">
      <selection activeCell="D25" sqref="D25"/>
    </sheetView>
  </sheetViews>
  <sheetFormatPr defaultColWidth="9.36328125" defaultRowHeight="14"/>
  <cols>
    <col min="1" max="2" width="1.6328125" style="21" customWidth="1"/>
    <col min="3" max="3" width="11.453125" style="265" customWidth="1"/>
    <col min="4" max="4" width="116" style="264" customWidth="1"/>
    <col min="5" max="6" width="1.6328125" style="21" customWidth="1"/>
    <col min="7" max="16384" width="9.36328125" style="21"/>
  </cols>
  <sheetData>
    <row r="1" spans="2:6" ht="10.5" customHeight="1" thickBot="1"/>
    <row r="2" spans="2:6" ht="14.5" thickBot="1">
      <c r="B2" s="284"/>
      <c r="C2" s="283"/>
      <c r="D2" s="282"/>
      <c r="E2" s="281"/>
    </row>
    <row r="3" spans="2:6" ht="20.5" thickBot="1">
      <c r="B3" s="273"/>
      <c r="C3" s="863" t="s">
        <v>729</v>
      </c>
      <c r="D3" s="864"/>
      <c r="E3" s="271"/>
    </row>
    <row r="4" spans="2:6" ht="20">
      <c r="B4" s="273"/>
      <c r="C4" s="280"/>
      <c r="D4" s="280"/>
      <c r="E4" s="271"/>
    </row>
    <row r="5" spans="2:6" ht="20">
      <c r="B5" s="273"/>
      <c r="C5" s="229" t="s">
        <v>728</v>
      </c>
      <c r="D5" s="280"/>
      <c r="E5" s="271"/>
    </row>
    <row r="6" spans="2:6" ht="14.5" thickBot="1">
      <c r="B6" s="273"/>
      <c r="C6" s="278"/>
      <c r="D6" s="242"/>
      <c r="E6" s="271"/>
    </row>
    <row r="7" spans="2:6" ht="30" customHeight="1">
      <c r="B7" s="273"/>
      <c r="C7" s="277" t="s">
        <v>715</v>
      </c>
      <c r="D7" s="276" t="s">
        <v>714</v>
      </c>
      <c r="E7" s="271"/>
    </row>
    <row r="8" spans="2:6" ht="42">
      <c r="B8" s="273"/>
      <c r="C8" s="274">
        <v>1</v>
      </c>
      <c r="D8" s="233" t="s">
        <v>727</v>
      </c>
      <c r="E8" s="271"/>
      <c r="F8" s="266"/>
    </row>
    <row r="9" spans="2:6">
      <c r="B9" s="273"/>
      <c r="C9" s="274">
        <v>2</v>
      </c>
      <c r="D9" s="233" t="s">
        <v>726</v>
      </c>
      <c r="E9" s="271"/>
    </row>
    <row r="10" spans="2:6" ht="42">
      <c r="B10" s="273"/>
      <c r="C10" s="274">
        <v>3</v>
      </c>
      <c r="D10" s="233" t="s">
        <v>725</v>
      </c>
      <c r="E10" s="271"/>
    </row>
    <row r="11" spans="2:6">
      <c r="B11" s="273"/>
      <c r="C11" s="274">
        <v>4</v>
      </c>
      <c r="D11" s="233" t="s">
        <v>724</v>
      </c>
      <c r="E11" s="271"/>
    </row>
    <row r="12" spans="2:6" ht="28">
      <c r="B12" s="273"/>
      <c r="C12" s="274">
        <v>5</v>
      </c>
      <c r="D12" s="233" t="s">
        <v>723</v>
      </c>
      <c r="E12" s="271"/>
    </row>
    <row r="13" spans="2:6">
      <c r="B13" s="273"/>
      <c r="C13" s="274">
        <v>6</v>
      </c>
      <c r="D13" s="233" t="s">
        <v>722</v>
      </c>
      <c r="E13" s="271"/>
    </row>
    <row r="14" spans="2:6" ht="28">
      <c r="B14" s="273"/>
      <c r="C14" s="274">
        <v>7</v>
      </c>
      <c r="D14" s="233" t="s">
        <v>721</v>
      </c>
      <c r="E14" s="271"/>
    </row>
    <row r="15" spans="2:6">
      <c r="B15" s="273"/>
      <c r="C15" s="274">
        <v>8</v>
      </c>
      <c r="D15" s="233" t="s">
        <v>720</v>
      </c>
      <c r="E15" s="271"/>
    </row>
    <row r="16" spans="2:6">
      <c r="B16" s="273"/>
      <c r="C16" s="274">
        <v>9</v>
      </c>
      <c r="D16" s="233" t="s">
        <v>719</v>
      </c>
      <c r="E16" s="271"/>
    </row>
    <row r="17" spans="2:5">
      <c r="B17" s="273"/>
      <c r="C17" s="274">
        <v>10</v>
      </c>
      <c r="D17" s="275" t="s">
        <v>718</v>
      </c>
      <c r="E17" s="271"/>
    </row>
    <row r="18" spans="2:5" ht="28.5" thickBot="1">
      <c r="B18" s="273"/>
      <c r="C18" s="272">
        <v>11</v>
      </c>
      <c r="D18" s="249" t="s">
        <v>717</v>
      </c>
      <c r="E18" s="271"/>
    </row>
    <row r="19" spans="2:5">
      <c r="B19" s="273"/>
      <c r="C19" s="279"/>
      <c r="D19" s="239"/>
      <c r="E19" s="271"/>
    </row>
    <row r="20" spans="2:5">
      <c r="B20" s="273"/>
      <c r="C20" s="229" t="s">
        <v>716</v>
      </c>
      <c r="D20" s="239"/>
      <c r="E20" s="271"/>
    </row>
    <row r="21" spans="2:5" ht="14.5" thickBot="1">
      <c r="B21" s="273"/>
      <c r="C21" s="278"/>
      <c r="D21" s="239"/>
      <c r="E21" s="271"/>
    </row>
    <row r="22" spans="2:5" ht="30" customHeight="1">
      <c r="B22" s="273"/>
      <c r="C22" s="277" t="s">
        <v>715</v>
      </c>
      <c r="D22" s="276" t="s">
        <v>714</v>
      </c>
      <c r="E22" s="271"/>
    </row>
    <row r="23" spans="2:5">
      <c r="B23" s="273"/>
      <c r="C23" s="274">
        <v>1</v>
      </c>
      <c r="D23" s="275" t="s">
        <v>713</v>
      </c>
      <c r="E23" s="271"/>
    </row>
    <row r="24" spans="2:5">
      <c r="B24" s="273"/>
      <c r="C24" s="274">
        <v>2</v>
      </c>
      <c r="D24" s="233" t="s">
        <v>712</v>
      </c>
      <c r="E24" s="271"/>
    </row>
    <row r="25" spans="2:5">
      <c r="B25" s="273"/>
      <c r="C25" s="274">
        <v>3</v>
      </c>
      <c r="D25" s="233" t="s">
        <v>711</v>
      </c>
      <c r="E25" s="271"/>
    </row>
    <row r="26" spans="2:5">
      <c r="B26" s="273"/>
      <c r="C26" s="274">
        <v>4</v>
      </c>
      <c r="D26" s="233" t="s">
        <v>710</v>
      </c>
      <c r="E26" s="271"/>
    </row>
    <row r="27" spans="2:5">
      <c r="B27" s="273"/>
      <c r="C27" s="274">
        <v>5</v>
      </c>
      <c r="D27" s="233" t="s">
        <v>709</v>
      </c>
      <c r="E27" s="271"/>
    </row>
    <row r="28" spans="2:5" ht="42.5" thickBot="1">
      <c r="B28" s="273"/>
      <c r="C28" s="272">
        <v>6</v>
      </c>
      <c r="D28" s="249" t="s">
        <v>708</v>
      </c>
      <c r="E28" s="271"/>
    </row>
    <row r="29" spans="2:5" ht="14.5" thickBot="1">
      <c r="B29" s="270"/>
      <c r="C29" s="269"/>
      <c r="D29" s="268"/>
      <c r="E29" s="267"/>
    </row>
    <row r="30" spans="2:5">
      <c r="D30" s="266"/>
    </row>
    <row r="31" spans="2:5">
      <c r="D31" s="266"/>
    </row>
    <row r="32" spans="2:5">
      <c r="D32" s="266"/>
    </row>
    <row r="33" spans="4:4">
      <c r="D33" s="266"/>
    </row>
    <row r="34" spans="4:4">
      <c r="D34" s="266"/>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126"/>
  <sheetViews>
    <sheetView zoomScale="80" zoomScaleNormal="80" zoomScalePageLayoutView="80" workbookViewId="0">
      <selection activeCell="J31" sqref="J31"/>
    </sheetView>
  </sheetViews>
  <sheetFormatPr defaultColWidth="8.6328125" defaultRowHeight="14.5"/>
  <cols>
    <col min="1" max="2" width="2.36328125" customWidth="1"/>
    <col min="3" max="3" width="22.453125" style="11" customWidth="1"/>
    <col min="4" max="4" width="15.453125" customWidth="1"/>
    <col min="5" max="5" width="15" customWidth="1"/>
    <col min="6" max="6" width="16.36328125" customWidth="1"/>
    <col min="7" max="7" width="12.08984375" customWidth="1"/>
    <col min="8" max="8" width="18.6328125" customWidth="1"/>
    <col min="9" max="9" width="9.6328125" customWidth="1"/>
    <col min="10" max="10" width="29.36328125" customWidth="1"/>
    <col min="11" max="11" width="13.6328125" customWidth="1"/>
    <col min="12" max="12" width="2.6328125" customWidth="1"/>
    <col min="13" max="13" width="2" customWidth="1"/>
    <col min="14" max="14" width="40.6328125" customWidth="1"/>
  </cols>
  <sheetData>
    <row r="1" spans="1:54" ht="15" thickBot="1">
      <c r="A1" s="20"/>
      <c r="B1" s="20"/>
      <c r="C1" s="19"/>
      <c r="D1" s="20"/>
      <c r="E1" s="20"/>
      <c r="F1" s="20"/>
      <c r="G1" s="20"/>
      <c r="H1" s="20"/>
      <c r="I1" s="20"/>
      <c r="J1" s="80"/>
      <c r="K1" s="80"/>
      <c r="L1" s="2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row>
    <row r="2" spans="1:54" ht="15" thickBot="1">
      <c r="A2" s="20"/>
      <c r="B2" s="29"/>
      <c r="C2" s="30"/>
      <c r="D2" s="31"/>
      <c r="E2" s="31"/>
      <c r="F2" s="31"/>
      <c r="G2" s="31"/>
      <c r="H2" s="31"/>
      <c r="I2" s="31"/>
      <c r="J2" s="85"/>
      <c r="K2" s="85"/>
      <c r="L2" s="32"/>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row>
    <row r="3" spans="1:54" ht="20.5" thickBot="1">
      <c r="A3" s="20"/>
      <c r="B3" s="73"/>
      <c r="C3" s="715" t="s">
        <v>240</v>
      </c>
      <c r="D3" s="716"/>
      <c r="E3" s="716"/>
      <c r="F3" s="716"/>
      <c r="G3" s="716"/>
      <c r="H3" s="716"/>
      <c r="I3" s="716"/>
      <c r="J3" s="716"/>
      <c r="K3" s="717"/>
      <c r="L3" s="75"/>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row>
    <row r="4" spans="1:54" ht="15" customHeight="1">
      <c r="A4" s="20"/>
      <c r="B4" s="33"/>
      <c r="C4" s="867" t="s">
        <v>782</v>
      </c>
      <c r="D4" s="867"/>
      <c r="E4" s="867"/>
      <c r="F4" s="867"/>
      <c r="G4" s="867"/>
      <c r="H4" s="867"/>
      <c r="I4" s="867"/>
      <c r="J4" s="867"/>
      <c r="K4" s="867"/>
      <c r="L4" s="34"/>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row>
    <row r="5" spans="1:54" ht="15" customHeight="1">
      <c r="A5" s="20"/>
      <c r="B5" s="33"/>
      <c r="C5" s="898" t="s">
        <v>800</v>
      </c>
      <c r="D5" s="898"/>
      <c r="E5" s="898"/>
      <c r="F5" s="898"/>
      <c r="G5" s="898"/>
      <c r="H5" s="898"/>
      <c r="I5" s="898"/>
      <c r="J5" s="898"/>
      <c r="K5" s="898"/>
      <c r="L5" s="34"/>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row>
    <row r="6" spans="1:54">
      <c r="A6" s="20"/>
      <c r="B6" s="33"/>
      <c r="C6" s="35"/>
      <c r="D6" s="36"/>
      <c r="E6" s="36"/>
      <c r="F6" s="36"/>
      <c r="G6" s="36"/>
      <c r="H6" s="36"/>
      <c r="I6" s="36"/>
      <c r="J6" s="86"/>
      <c r="K6" s="86"/>
      <c r="L6" s="34"/>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row>
    <row r="7" spans="1:54" ht="29" customHeight="1" thickBot="1">
      <c r="A7" s="20"/>
      <c r="B7" s="33"/>
      <c r="C7" s="35"/>
      <c r="D7" s="869" t="s">
        <v>810</v>
      </c>
      <c r="E7" s="869"/>
      <c r="F7" s="869" t="s">
        <v>770</v>
      </c>
      <c r="G7" s="869"/>
      <c r="H7" s="870" t="s">
        <v>243</v>
      </c>
      <c r="I7" s="870"/>
      <c r="J7" s="84" t="s">
        <v>244</v>
      </c>
      <c r="K7" s="84" t="s">
        <v>226</v>
      </c>
      <c r="L7" s="34"/>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row>
    <row r="8" spans="1:54" s="11" customFormat="1" ht="40.25" customHeight="1" thickBot="1">
      <c r="A8" s="19"/>
      <c r="B8" s="37"/>
      <c r="C8" s="344" t="s">
        <v>769</v>
      </c>
      <c r="D8" s="865" t="s">
        <v>1248</v>
      </c>
      <c r="E8" s="866"/>
      <c r="F8" s="865"/>
      <c r="G8" s="866"/>
      <c r="H8" s="865" t="s">
        <v>20</v>
      </c>
      <c r="I8" s="866"/>
      <c r="J8" s="593" t="s">
        <v>1256</v>
      </c>
      <c r="K8" s="591" t="s">
        <v>1236</v>
      </c>
      <c r="L8" s="38"/>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row>
    <row r="9" spans="1:54" s="11" customFormat="1" ht="40.25" customHeight="1" thickBot="1">
      <c r="A9" s="19"/>
      <c r="B9" s="37"/>
      <c r="C9" s="344"/>
      <c r="D9" s="865" t="s">
        <v>1249</v>
      </c>
      <c r="E9" s="866"/>
      <c r="F9" s="865"/>
      <c r="G9" s="866"/>
      <c r="H9" s="865" t="s">
        <v>20</v>
      </c>
      <c r="I9" s="866"/>
      <c r="J9" s="593" t="s">
        <v>1254</v>
      </c>
      <c r="K9" s="591" t="s">
        <v>20</v>
      </c>
      <c r="L9" s="38"/>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row>
    <row r="10" spans="1:54" s="11" customFormat="1" ht="40.25" customHeight="1" thickBot="1">
      <c r="A10" s="19"/>
      <c r="B10" s="37"/>
      <c r="C10" s="83"/>
      <c r="D10" s="865" t="s">
        <v>1250</v>
      </c>
      <c r="E10" s="866"/>
      <c r="F10" s="865" t="s">
        <v>787</v>
      </c>
      <c r="G10" s="866"/>
      <c r="H10" s="865" t="s">
        <v>20</v>
      </c>
      <c r="I10" s="866"/>
      <c r="J10" s="593" t="s">
        <v>1255</v>
      </c>
      <c r="K10" s="591" t="s">
        <v>1236</v>
      </c>
      <c r="L10" s="38"/>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row>
    <row r="11" spans="1:54" s="11" customFormat="1" ht="40.25" customHeight="1" thickBot="1">
      <c r="A11" s="19"/>
      <c r="B11" s="37"/>
      <c r="C11" s="83"/>
      <c r="D11" s="865" t="s">
        <v>1251</v>
      </c>
      <c r="E11" s="866"/>
      <c r="F11" s="865" t="s">
        <v>1241</v>
      </c>
      <c r="G11" s="866"/>
      <c r="H11" s="865" t="s">
        <v>20</v>
      </c>
      <c r="I11" s="866"/>
      <c r="J11" s="593" t="s">
        <v>1257</v>
      </c>
      <c r="K11" s="591" t="s">
        <v>1242</v>
      </c>
      <c r="L11" s="38"/>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row>
    <row r="12" spans="1:54" s="11" customFormat="1" ht="18.75" customHeight="1" thickBot="1">
      <c r="A12" s="19"/>
      <c r="B12" s="37"/>
      <c r="C12" s="81"/>
      <c r="D12" s="39"/>
      <c r="E12" s="39"/>
      <c r="F12" s="39"/>
      <c r="G12" s="39"/>
      <c r="H12" s="39"/>
      <c r="I12" s="39"/>
      <c r="J12" s="91" t="s">
        <v>241</v>
      </c>
      <c r="K12" s="592" t="s">
        <v>1236</v>
      </c>
      <c r="L12" s="38"/>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row>
    <row r="13" spans="1:54" s="11" customFormat="1" ht="18.75" customHeight="1">
      <c r="A13" s="19"/>
      <c r="B13" s="37"/>
      <c r="C13" s="115"/>
      <c r="D13" s="39"/>
      <c r="E13" s="39"/>
      <c r="F13" s="39"/>
      <c r="G13" s="39"/>
      <c r="H13" s="39"/>
      <c r="I13" s="39"/>
      <c r="J13" s="92"/>
      <c r="K13" s="35"/>
      <c r="L13" s="38"/>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row>
    <row r="14" spans="1:54" s="11" customFormat="1" ht="15" thickBot="1">
      <c r="A14" s="19"/>
      <c r="B14" s="37"/>
      <c r="C14" s="101"/>
      <c r="D14" s="877" t="s">
        <v>261</v>
      </c>
      <c r="E14" s="877"/>
      <c r="F14" s="877"/>
      <c r="G14" s="877"/>
      <c r="H14" s="877"/>
      <c r="I14" s="877"/>
      <c r="J14" s="877"/>
      <c r="K14" s="877"/>
      <c r="L14" s="38"/>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row>
    <row r="15" spans="1:54" s="11" customFormat="1" ht="15" thickBot="1">
      <c r="A15" s="19"/>
      <c r="B15" s="37"/>
      <c r="C15" s="101"/>
      <c r="D15" s="67" t="s">
        <v>57</v>
      </c>
      <c r="E15" s="871" t="s">
        <v>1246</v>
      </c>
      <c r="F15" s="872"/>
      <c r="G15" s="872"/>
      <c r="H15" s="872"/>
      <c r="I15" s="872"/>
      <c r="J15" s="873"/>
      <c r="K15" s="39"/>
      <c r="L15" s="38"/>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row>
    <row r="16" spans="1:54" s="11" customFormat="1" ht="15" thickBot="1">
      <c r="A16" s="19"/>
      <c r="B16" s="37"/>
      <c r="C16" s="101"/>
      <c r="D16" s="67" t="s">
        <v>59</v>
      </c>
      <c r="E16" s="874" t="s">
        <v>1247</v>
      </c>
      <c r="F16" s="875"/>
      <c r="G16" s="875"/>
      <c r="H16" s="875"/>
      <c r="I16" s="875"/>
      <c r="J16" s="876"/>
      <c r="K16" s="39"/>
      <c r="L16" s="38"/>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row>
    <row r="17" spans="1:54" s="11" customFormat="1" ht="13.5" customHeight="1">
      <c r="A17" s="19"/>
      <c r="B17" s="37"/>
      <c r="C17" s="101"/>
      <c r="D17" s="39"/>
      <c r="E17" s="39"/>
      <c r="F17" s="39"/>
      <c r="G17" s="39"/>
      <c r="H17" s="39"/>
      <c r="I17" s="39"/>
      <c r="J17" s="39"/>
      <c r="K17" s="39"/>
      <c r="L17" s="38"/>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row>
    <row r="18" spans="1:54" s="11" customFormat="1" ht="30.75" customHeight="1" thickBot="1">
      <c r="A18" s="19"/>
      <c r="B18" s="37"/>
      <c r="C18" s="868" t="s">
        <v>762</v>
      </c>
      <c r="D18" s="868"/>
      <c r="E18" s="868"/>
      <c r="F18" s="868"/>
      <c r="G18" s="868"/>
      <c r="H18" s="868"/>
      <c r="I18" s="868"/>
      <c r="J18" s="868"/>
      <c r="K18" s="86"/>
      <c r="L18" s="38"/>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row>
    <row r="19" spans="1:54" s="11" customFormat="1" ht="30.75" customHeight="1">
      <c r="A19" s="19"/>
      <c r="B19" s="37"/>
      <c r="C19" s="89"/>
      <c r="D19" s="878" t="s">
        <v>1252</v>
      </c>
      <c r="E19" s="879"/>
      <c r="F19" s="879"/>
      <c r="G19" s="879"/>
      <c r="H19" s="879"/>
      <c r="I19" s="879"/>
      <c r="J19" s="879"/>
      <c r="K19" s="880"/>
      <c r="L19" s="38"/>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row>
    <row r="20" spans="1:54" s="11" customFormat="1" ht="30.75" customHeight="1">
      <c r="A20" s="19"/>
      <c r="B20" s="37"/>
      <c r="C20" s="89"/>
      <c r="D20" s="881"/>
      <c r="E20" s="882"/>
      <c r="F20" s="882"/>
      <c r="G20" s="882"/>
      <c r="H20" s="882"/>
      <c r="I20" s="882"/>
      <c r="J20" s="882"/>
      <c r="K20" s="883"/>
      <c r="L20" s="38"/>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row>
    <row r="21" spans="1:54" s="11" customFormat="1" ht="30.75" customHeight="1">
      <c r="A21" s="19"/>
      <c r="B21" s="37"/>
      <c r="C21" s="89"/>
      <c r="D21" s="881"/>
      <c r="E21" s="882"/>
      <c r="F21" s="882"/>
      <c r="G21" s="882"/>
      <c r="H21" s="882"/>
      <c r="I21" s="882"/>
      <c r="J21" s="882"/>
      <c r="K21" s="883"/>
      <c r="L21" s="38"/>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row>
    <row r="22" spans="1:54" s="11" customFormat="1" ht="30.75" customHeight="1" thickBot="1">
      <c r="A22" s="19"/>
      <c r="B22" s="37"/>
      <c r="C22" s="89"/>
      <c r="D22" s="884"/>
      <c r="E22" s="885"/>
      <c r="F22" s="885"/>
      <c r="G22" s="885"/>
      <c r="H22" s="885"/>
      <c r="I22" s="885"/>
      <c r="J22" s="885"/>
      <c r="K22" s="886"/>
      <c r="L22" s="38"/>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row>
    <row r="23" spans="1:54" s="11" customFormat="1">
      <c r="A23" s="19"/>
      <c r="B23" s="37"/>
      <c r="C23" s="82"/>
      <c r="D23" s="82"/>
      <c r="E23" s="82"/>
      <c r="F23" s="323"/>
      <c r="G23" s="323"/>
      <c r="H23" s="89"/>
      <c r="I23" s="82"/>
      <c r="J23" s="86"/>
      <c r="K23" s="86"/>
      <c r="L23" s="38"/>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row>
    <row r="24" spans="1:54" ht="25.25" customHeight="1" thickBot="1">
      <c r="A24" s="20"/>
      <c r="B24" s="37"/>
      <c r="C24" s="40"/>
      <c r="D24" s="869" t="s">
        <v>810</v>
      </c>
      <c r="E24" s="869"/>
      <c r="F24" s="869" t="s">
        <v>770</v>
      </c>
      <c r="G24" s="869"/>
      <c r="H24" s="870" t="s">
        <v>243</v>
      </c>
      <c r="I24" s="870"/>
      <c r="J24" s="84" t="s">
        <v>244</v>
      </c>
      <c r="K24" s="84" t="s">
        <v>226</v>
      </c>
      <c r="L24" s="38"/>
      <c r="M24" s="6"/>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row>
    <row r="25" spans="1:54" ht="40.25" customHeight="1" thickBot="1">
      <c r="A25" s="20"/>
      <c r="B25" s="37"/>
      <c r="C25" s="344" t="s">
        <v>768</v>
      </c>
      <c r="D25" s="865" t="s">
        <v>1235</v>
      </c>
      <c r="E25" s="866"/>
      <c r="F25" s="865" t="s">
        <v>785</v>
      </c>
      <c r="G25" s="866"/>
      <c r="H25" s="865" t="s">
        <v>20</v>
      </c>
      <c r="I25" s="866"/>
      <c r="J25" s="593" t="s">
        <v>1262</v>
      </c>
      <c r="K25" s="591" t="s">
        <v>1236</v>
      </c>
      <c r="L25" s="38"/>
      <c r="M25" s="6"/>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row>
    <row r="26" spans="1:54" ht="40.25" customHeight="1" thickBot="1">
      <c r="A26" s="20"/>
      <c r="B26" s="37"/>
      <c r="C26" s="344"/>
      <c r="D26" s="865" t="s">
        <v>1237</v>
      </c>
      <c r="E26" s="866"/>
      <c r="F26" s="865" t="s">
        <v>785</v>
      </c>
      <c r="G26" s="866"/>
      <c r="H26" s="865" t="s">
        <v>20</v>
      </c>
      <c r="I26" s="866"/>
      <c r="J26" s="593" t="s">
        <v>1261</v>
      </c>
      <c r="K26" s="591" t="s">
        <v>13</v>
      </c>
      <c r="L26" s="38"/>
      <c r="M26" s="6"/>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row>
    <row r="27" spans="1:54" ht="52.25" customHeight="1" thickBot="1">
      <c r="A27" s="20"/>
      <c r="B27" s="37"/>
      <c r="C27" s="83"/>
      <c r="D27" s="865" t="s">
        <v>1235</v>
      </c>
      <c r="E27" s="866"/>
      <c r="F27" s="865" t="s">
        <v>786</v>
      </c>
      <c r="G27" s="866"/>
      <c r="H27" s="865" t="s">
        <v>20</v>
      </c>
      <c r="I27" s="866"/>
      <c r="J27" s="593" t="s">
        <v>1263</v>
      </c>
      <c r="K27" s="591" t="s">
        <v>20</v>
      </c>
      <c r="L27" s="38"/>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row>
    <row r="28" spans="1:54" ht="69.650000000000006" customHeight="1" thickBot="1">
      <c r="A28" s="20"/>
      <c r="B28" s="37"/>
      <c r="C28" s="83"/>
      <c r="D28" s="865" t="s">
        <v>1233</v>
      </c>
      <c r="E28" s="866"/>
      <c r="F28" s="865" t="s">
        <v>787</v>
      </c>
      <c r="G28" s="866"/>
      <c r="H28" s="865" t="s">
        <v>20</v>
      </c>
      <c r="I28" s="866"/>
      <c r="J28" s="593" t="s">
        <v>1258</v>
      </c>
      <c r="K28" s="591" t="s">
        <v>26</v>
      </c>
      <c r="L28" s="38"/>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row>
    <row r="29" spans="1:54" ht="40.25" customHeight="1" thickBot="1">
      <c r="A29" s="20"/>
      <c r="B29" s="37"/>
      <c r="C29" s="83"/>
      <c r="D29" s="865" t="s">
        <v>1238</v>
      </c>
      <c r="E29" s="866"/>
      <c r="F29" s="865" t="s">
        <v>789</v>
      </c>
      <c r="G29" s="866"/>
      <c r="H29" s="865" t="s">
        <v>20</v>
      </c>
      <c r="I29" s="866"/>
      <c r="J29" s="593" t="s">
        <v>1259</v>
      </c>
      <c r="K29" s="591" t="s">
        <v>26</v>
      </c>
      <c r="L29" s="38"/>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row>
    <row r="30" spans="1:54" ht="40.25" customHeight="1" thickBot="1">
      <c r="A30" s="20"/>
      <c r="B30" s="37"/>
      <c r="C30" s="83"/>
      <c r="D30" s="865" t="s">
        <v>1239</v>
      </c>
      <c r="E30" s="866"/>
      <c r="F30" s="865" t="s">
        <v>1240</v>
      </c>
      <c r="G30" s="866"/>
      <c r="H30" s="865" t="s">
        <v>20</v>
      </c>
      <c r="I30" s="866"/>
      <c r="J30" s="593" t="s">
        <v>1260</v>
      </c>
      <c r="K30" s="591" t="s">
        <v>26</v>
      </c>
      <c r="L30" s="38"/>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row>
    <row r="31" spans="1:54" ht="48" customHeight="1" thickBot="1">
      <c r="A31" s="20"/>
      <c r="B31" s="37"/>
      <c r="C31" s="83"/>
      <c r="D31" s="865" t="s">
        <v>1234</v>
      </c>
      <c r="E31" s="866"/>
      <c r="F31" s="865" t="s">
        <v>1241</v>
      </c>
      <c r="G31" s="866"/>
      <c r="H31" s="865" t="s">
        <v>20</v>
      </c>
      <c r="I31" s="866"/>
      <c r="J31" s="593" t="s">
        <v>1253</v>
      </c>
      <c r="K31" s="591" t="s">
        <v>1242</v>
      </c>
      <c r="L31" s="38"/>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row>
    <row r="32" spans="1:54" ht="18.75" customHeight="1" thickBot="1">
      <c r="A32" s="20"/>
      <c r="B32" s="37"/>
      <c r="C32" s="35"/>
      <c r="D32" s="35"/>
      <c r="E32" s="35"/>
      <c r="F32" s="35"/>
      <c r="G32" s="35"/>
      <c r="H32" s="35"/>
      <c r="I32" s="35"/>
      <c r="J32" s="91" t="s">
        <v>241</v>
      </c>
      <c r="K32" s="592" t="s">
        <v>26</v>
      </c>
      <c r="L32" s="38"/>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row>
    <row r="33" spans="1:54" ht="15" thickBot="1">
      <c r="A33" s="20"/>
      <c r="B33" s="37"/>
      <c r="C33" s="35"/>
      <c r="D33" s="113" t="s">
        <v>261</v>
      </c>
      <c r="E33" s="116"/>
      <c r="F33" s="116"/>
      <c r="G33" s="116"/>
      <c r="H33" s="35"/>
      <c r="I33" s="35"/>
      <c r="J33" s="92"/>
      <c r="K33" s="35"/>
      <c r="L33" s="38"/>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row>
    <row r="34" spans="1:54" ht="15" thickBot="1">
      <c r="A34" s="20"/>
      <c r="B34" s="37"/>
      <c r="C34" s="35"/>
      <c r="D34" s="67" t="s">
        <v>57</v>
      </c>
      <c r="E34" s="874" t="s">
        <v>1246</v>
      </c>
      <c r="F34" s="875"/>
      <c r="G34" s="875"/>
      <c r="H34" s="875"/>
      <c r="I34" s="875"/>
      <c r="J34" s="876"/>
      <c r="K34" s="35"/>
      <c r="L34" s="38"/>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row>
    <row r="35" spans="1:54" ht="15" thickBot="1">
      <c r="A35" s="20"/>
      <c r="B35" s="37"/>
      <c r="C35" s="35"/>
      <c r="D35" s="67" t="s">
        <v>59</v>
      </c>
      <c r="E35" s="897" t="s">
        <v>1247</v>
      </c>
      <c r="F35" s="875"/>
      <c r="G35" s="875"/>
      <c r="H35" s="875"/>
      <c r="I35" s="875"/>
      <c r="J35" s="876"/>
      <c r="K35" s="35"/>
      <c r="L35" s="38"/>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row>
    <row r="36" spans="1:54">
      <c r="A36" s="20"/>
      <c r="B36" s="37"/>
      <c r="C36" s="35"/>
      <c r="D36" s="35"/>
      <c r="E36" s="35"/>
      <c r="F36" s="35"/>
      <c r="G36" s="35"/>
      <c r="H36" s="35"/>
      <c r="I36" s="35"/>
      <c r="J36" s="92"/>
      <c r="K36" s="35"/>
      <c r="L36" s="38"/>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row>
    <row r="37" spans="1:54" ht="32.75" customHeight="1" thickBot="1">
      <c r="A37" s="20"/>
      <c r="B37" s="37"/>
      <c r="C37" s="868" t="s">
        <v>762</v>
      </c>
      <c r="D37" s="868"/>
      <c r="E37" s="868"/>
      <c r="F37" s="868"/>
      <c r="G37" s="868"/>
      <c r="H37" s="868"/>
      <c r="I37" s="868"/>
      <c r="J37" s="868"/>
      <c r="K37" s="86"/>
      <c r="L37" s="38"/>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row>
    <row r="38" spans="1:54" ht="15" customHeight="1">
      <c r="A38" s="20"/>
      <c r="B38" s="37"/>
      <c r="C38" s="310"/>
      <c r="D38" s="878" t="s">
        <v>1243</v>
      </c>
      <c r="E38" s="879"/>
      <c r="F38" s="879"/>
      <c r="G38" s="879"/>
      <c r="H38" s="879"/>
      <c r="I38" s="879"/>
      <c r="J38" s="879"/>
      <c r="K38" s="880"/>
      <c r="L38" s="38"/>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row>
    <row r="39" spans="1:54" ht="15" customHeight="1">
      <c r="A39" s="20"/>
      <c r="B39" s="37"/>
      <c r="C39" s="310"/>
      <c r="D39" s="881"/>
      <c r="E39" s="882"/>
      <c r="F39" s="882"/>
      <c r="G39" s="882"/>
      <c r="H39" s="882"/>
      <c r="I39" s="882"/>
      <c r="J39" s="882"/>
      <c r="K39" s="883"/>
      <c r="L39" s="38"/>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row>
    <row r="40" spans="1:54" ht="15" customHeight="1">
      <c r="A40" s="20"/>
      <c r="B40" s="37"/>
      <c r="C40" s="310"/>
      <c r="D40" s="881"/>
      <c r="E40" s="882"/>
      <c r="F40" s="882"/>
      <c r="G40" s="882"/>
      <c r="H40" s="882"/>
      <c r="I40" s="882"/>
      <c r="J40" s="882"/>
      <c r="K40" s="883"/>
      <c r="L40" s="38"/>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row>
    <row r="41" spans="1:54" ht="15" customHeight="1">
      <c r="A41" s="20"/>
      <c r="B41" s="37"/>
      <c r="C41" s="310"/>
      <c r="D41" s="881"/>
      <c r="E41" s="882"/>
      <c r="F41" s="882"/>
      <c r="G41" s="882"/>
      <c r="H41" s="882"/>
      <c r="I41" s="882"/>
      <c r="J41" s="882"/>
      <c r="K41" s="883"/>
      <c r="L41" s="38"/>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row>
    <row r="42" spans="1:54" ht="15" customHeight="1">
      <c r="A42" s="20"/>
      <c r="B42" s="37"/>
      <c r="C42" s="310"/>
      <c r="D42" s="881"/>
      <c r="E42" s="882"/>
      <c r="F42" s="882"/>
      <c r="G42" s="882"/>
      <c r="H42" s="882"/>
      <c r="I42" s="882"/>
      <c r="J42" s="882"/>
      <c r="K42" s="883"/>
      <c r="L42" s="38"/>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row>
    <row r="43" spans="1:54" ht="15" customHeight="1">
      <c r="A43" s="20"/>
      <c r="B43" s="37"/>
      <c r="C43" s="310"/>
      <c r="D43" s="881"/>
      <c r="E43" s="882"/>
      <c r="F43" s="882"/>
      <c r="G43" s="882"/>
      <c r="H43" s="882"/>
      <c r="I43" s="882"/>
      <c r="J43" s="882"/>
      <c r="K43" s="883"/>
      <c r="L43" s="38"/>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row>
    <row r="44" spans="1:54">
      <c r="A44" s="20"/>
      <c r="B44" s="37"/>
      <c r="C44" s="310"/>
      <c r="D44" s="881"/>
      <c r="E44" s="882"/>
      <c r="F44" s="882"/>
      <c r="G44" s="882"/>
      <c r="H44" s="882"/>
      <c r="I44" s="882"/>
      <c r="J44" s="882"/>
      <c r="K44" s="883"/>
      <c r="L44" s="38"/>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row>
    <row r="45" spans="1:54" ht="29.4" customHeight="1" thickBot="1">
      <c r="A45" s="20"/>
      <c r="B45" s="37"/>
      <c r="C45" s="310"/>
      <c r="D45" s="884"/>
      <c r="E45" s="885"/>
      <c r="F45" s="885"/>
      <c r="G45" s="885"/>
      <c r="H45" s="885"/>
      <c r="I45" s="885"/>
      <c r="J45" s="885"/>
      <c r="K45" s="886"/>
      <c r="L45" s="38"/>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row>
    <row r="46" spans="1:54">
      <c r="A46" s="20"/>
      <c r="B46" s="37"/>
      <c r="C46" s="35"/>
      <c r="D46" s="35"/>
      <c r="E46" s="35"/>
      <c r="F46" s="35"/>
      <c r="G46" s="35"/>
      <c r="H46" s="35"/>
      <c r="I46" s="35"/>
      <c r="J46" s="92"/>
      <c r="K46" s="35"/>
      <c r="L46" s="38"/>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row>
    <row r="47" spans="1:54" ht="8.4" customHeight="1">
      <c r="A47" s="20"/>
      <c r="B47" s="37"/>
      <c r="C47" s="35"/>
      <c r="D47" s="35"/>
      <c r="E47" s="35"/>
      <c r="F47" s="35"/>
      <c r="G47" s="35"/>
      <c r="H47" s="35"/>
      <c r="I47" s="35"/>
      <c r="J47" s="92"/>
      <c r="K47" s="35"/>
      <c r="L47" s="38"/>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row>
    <row r="48" spans="1:54" ht="25.25" customHeight="1" thickBot="1">
      <c r="A48" s="20"/>
      <c r="B48" s="37"/>
      <c r="C48" s="40"/>
      <c r="D48" s="869" t="s">
        <v>810</v>
      </c>
      <c r="E48" s="869"/>
      <c r="F48" s="869" t="s">
        <v>770</v>
      </c>
      <c r="G48" s="869"/>
      <c r="H48" s="870" t="s">
        <v>243</v>
      </c>
      <c r="I48" s="870"/>
      <c r="J48" s="84" t="s">
        <v>244</v>
      </c>
      <c r="K48" s="84" t="s">
        <v>226</v>
      </c>
      <c r="L48" s="38"/>
      <c r="M48" s="6"/>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row>
    <row r="49" spans="1:54" ht="40.25" customHeight="1" thickBot="1">
      <c r="A49" s="20"/>
      <c r="B49" s="37"/>
      <c r="C49" s="899" t="s">
        <v>767</v>
      </c>
      <c r="D49" s="865"/>
      <c r="E49" s="866"/>
      <c r="F49" s="865"/>
      <c r="G49" s="866"/>
      <c r="H49" s="865"/>
      <c r="I49" s="866"/>
      <c r="J49" s="88"/>
      <c r="K49" s="88"/>
      <c r="L49" s="38"/>
      <c r="M49" s="6"/>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row>
    <row r="50" spans="1:54" ht="40.25" customHeight="1" thickBot="1">
      <c r="A50" s="20"/>
      <c r="B50" s="37"/>
      <c r="C50" s="899"/>
      <c r="D50" s="865"/>
      <c r="E50" s="866"/>
      <c r="F50" s="865"/>
      <c r="G50" s="866"/>
      <c r="H50" s="865"/>
      <c r="I50" s="866"/>
      <c r="J50" s="88"/>
      <c r="K50" s="88"/>
      <c r="L50" s="38"/>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row>
    <row r="51" spans="1:54" ht="48" customHeight="1" thickBot="1">
      <c r="A51" s="20"/>
      <c r="B51" s="37"/>
      <c r="C51" s="899"/>
      <c r="D51" s="865"/>
      <c r="E51" s="866"/>
      <c r="F51" s="865"/>
      <c r="G51" s="866"/>
      <c r="H51" s="865"/>
      <c r="I51" s="866"/>
      <c r="J51" s="88"/>
      <c r="K51" s="88"/>
      <c r="L51" s="38"/>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row>
    <row r="52" spans="1:54" ht="26" customHeight="1" thickBot="1">
      <c r="A52" s="20"/>
      <c r="B52" s="37"/>
      <c r="C52" s="899"/>
      <c r="D52" s="35"/>
      <c r="E52" s="35"/>
      <c r="F52" s="35"/>
      <c r="G52" s="35"/>
      <c r="H52" s="35"/>
      <c r="I52" s="35"/>
      <c r="J52" s="91" t="s">
        <v>241</v>
      </c>
      <c r="K52" s="93"/>
      <c r="L52" s="38"/>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row>
    <row r="53" spans="1:54" ht="15" thickBot="1">
      <c r="A53" s="20"/>
      <c r="B53" s="37"/>
      <c r="C53" s="35"/>
      <c r="D53" s="113" t="s">
        <v>261</v>
      </c>
      <c r="E53" s="116"/>
      <c r="F53" s="116"/>
      <c r="G53" s="116"/>
      <c r="H53" s="35"/>
      <c r="I53" s="35"/>
      <c r="J53" s="92"/>
      <c r="K53" s="35"/>
      <c r="L53" s="38"/>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row>
    <row r="54" spans="1:54" ht="15" thickBot="1">
      <c r="A54" s="20"/>
      <c r="B54" s="37"/>
      <c r="C54" s="35"/>
      <c r="D54" s="67" t="s">
        <v>57</v>
      </c>
      <c r="E54" s="874"/>
      <c r="F54" s="875"/>
      <c r="G54" s="875"/>
      <c r="H54" s="875"/>
      <c r="I54" s="875"/>
      <c r="J54" s="876"/>
      <c r="K54" s="35"/>
      <c r="L54" s="38"/>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row>
    <row r="55" spans="1:54" ht="15" thickBot="1">
      <c r="A55" s="20"/>
      <c r="B55" s="37"/>
      <c r="C55" s="35"/>
      <c r="D55" s="67" t="s">
        <v>59</v>
      </c>
      <c r="E55" s="874"/>
      <c r="F55" s="875"/>
      <c r="G55" s="875"/>
      <c r="H55" s="875"/>
      <c r="I55" s="875"/>
      <c r="J55" s="876"/>
      <c r="K55" s="35"/>
      <c r="L55" s="38"/>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row>
    <row r="56" spans="1:54" ht="15" thickBot="1">
      <c r="A56" s="20"/>
      <c r="B56" s="37"/>
      <c r="C56" s="35"/>
      <c r="D56" s="67"/>
      <c r="E56" s="35"/>
      <c r="F56" s="35"/>
      <c r="G56" s="35"/>
      <c r="H56" s="35"/>
      <c r="I56" s="35"/>
      <c r="J56" s="35"/>
      <c r="K56" s="35"/>
      <c r="L56" s="38"/>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row>
    <row r="57" spans="1:54" ht="191" customHeight="1" thickBot="1">
      <c r="A57" s="20"/>
      <c r="B57" s="37"/>
      <c r="C57" s="896" t="s">
        <v>245</v>
      </c>
      <c r="D57" s="896"/>
      <c r="E57" s="896"/>
      <c r="F57" s="326"/>
      <c r="G57" s="327"/>
      <c r="H57" s="324"/>
      <c r="I57" s="324"/>
      <c r="J57" s="324"/>
      <c r="K57" s="325"/>
      <c r="L57" s="38"/>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row>
    <row r="58" spans="1:54" s="11" customFormat="1" ht="18.75" customHeight="1">
      <c r="A58" s="19"/>
      <c r="B58" s="37"/>
      <c r="C58" s="41"/>
      <c r="D58" s="41"/>
      <c r="E58" s="41"/>
      <c r="F58" s="41"/>
      <c r="G58" s="41"/>
      <c r="H58" s="41"/>
      <c r="I58" s="41"/>
      <c r="J58" s="86"/>
      <c r="K58" s="86"/>
      <c r="L58" s="38"/>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row>
    <row r="59" spans="1:54" s="11" customFormat="1" ht="15.75" customHeight="1" thickBot="1">
      <c r="A59" s="19"/>
      <c r="B59" s="37"/>
      <c r="C59" s="35"/>
      <c r="D59" s="331" t="s">
        <v>783</v>
      </c>
      <c r="E59" s="36"/>
      <c r="F59" s="36"/>
      <c r="G59" s="36"/>
      <c r="H59" s="36"/>
      <c r="I59" s="66" t="s">
        <v>219</v>
      </c>
      <c r="J59" s="86"/>
      <c r="K59" s="86"/>
      <c r="L59" s="38"/>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row>
    <row r="60" spans="1:54" s="11" customFormat="1" ht="78" customHeight="1">
      <c r="A60" s="19"/>
      <c r="B60" s="37"/>
      <c r="C60" s="345" t="s">
        <v>785</v>
      </c>
      <c r="D60" s="890" t="s">
        <v>784</v>
      </c>
      <c r="E60" s="891"/>
      <c r="F60" s="892"/>
      <c r="G60" s="36"/>
      <c r="H60" s="23" t="s">
        <v>220</v>
      </c>
      <c r="I60" s="890" t="s">
        <v>270</v>
      </c>
      <c r="J60" s="891"/>
      <c r="K60" s="892"/>
      <c r="L60" s="38"/>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row>
    <row r="61" spans="1:54" s="11" customFormat="1" ht="54.75" customHeight="1">
      <c r="A61" s="19"/>
      <c r="B61" s="37"/>
      <c r="C61" s="346" t="s">
        <v>786</v>
      </c>
      <c r="D61" s="893" t="s">
        <v>791</v>
      </c>
      <c r="E61" s="894"/>
      <c r="F61" s="895"/>
      <c r="G61" s="36"/>
      <c r="H61" s="24" t="s">
        <v>221</v>
      </c>
      <c r="I61" s="893" t="s">
        <v>271</v>
      </c>
      <c r="J61" s="894"/>
      <c r="K61" s="895"/>
      <c r="L61" s="38"/>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row>
    <row r="62" spans="1:54" s="11" customFormat="1" ht="58.5" customHeight="1">
      <c r="A62" s="19"/>
      <c r="B62" s="37"/>
      <c r="C62" s="346" t="s">
        <v>787</v>
      </c>
      <c r="D62" s="893" t="s">
        <v>792</v>
      </c>
      <c r="E62" s="894"/>
      <c r="F62" s="895"/>
      <c r="G62" s="36"/>
      <c r="H62" s="24" t="s">
        <v>222</v>
      </c>
      <c r="I62" s="893" t="s">
        <v>272</v>
      </c>
      <c r="J62" s="894"/>
      <c r="K62" s="895"/>
      <c r="L62" s="38"/>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row>
    <row r="63" spans="1:54" ht="60" customHeight="1">
      <c r="A63" s="20"/>
      <c r="B63" s="37"/>
      <c r="C63" s="346" t="s">
        <v>788</v>
      </c>
      <c r="D63" s="893" t="s">
        <v>793</v>
      </c>
      <c r="E63" s="894"/>
      <c r="F63" s="895"/>
      <c r="G63" s="36"/>
      <c r="H63" s="24" t="s">
        <v>223</v>
      </c>
      <c r="I63" s="893" t="s">
        <v>273</v>
      </c>
      <c r="J63" s="894"/>
      <c r="K63" s="895"/>
      <c r="L63" s="38"/>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row>
    <row r="64" spans="1:54" ht="54" customHeight="1">
      <c r="A64" s="20"/>
      <c r="B64" s="33"/>
      <c r="C64" s="346" t="s">
        <v>789</v>
      </c>
      <c r="D64" s="893" t="s">
        <v>794</v>
      </c>
      <c r="E64" s="894"/>
      <c r="F64" s="895"/>
      <c r="G64" s="36"/>
      <c r="H64" s="24" t="s">
        <v>224</v>
      </c>
      <c r="I64" s="893" t="s">
        <v>274</v>
      </c>
      <c r="J64" s="894"/>
      <c r="K64" s="895"/>
      <c r="L64" s="34"/>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row>
    <row r="65" spans="1:54" ht="61.5" customHeight="1" thickBot="1">
      <c r="A65" s="20"/>
      <c r="B65" s="33"/>
      <c r="C65" s="346" t="s">
        <v>790</v>
      </c>
      <c r="D65" s="893" t="s">
        <v>795</v>
      </c>
      <c r="E65" s="894"/>
      <c r="F65" s="895"/>
      <c r="G65" s="36"/>
      <c r="H65" s="25" t="s">
        <v>225</v>
      </c>
      <c r="I65" s="887" t="s">
        <v>275</v>
      </c>
      <c r="J65" s="888"/>
      <c r="K65" s="889"/>
      <c r="L65" s="34"/>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row>
    <row r="66" spans="1:54" ht="61.5" customHeight="1">
      <c r="A66" s="20"/>
      <c r="B66" s="33"/>
      <c r="C66" s="347" t="s">
        <v>796</v>
      </c>
      <c r="D66" s="893" t="s">
        <v>798</v>
      </c>
      <c r="E66" s="894"/>
      <c r="F66" s="895"/>
      <c r="G66" s="33"/>
      <c r="H66" s="114"/>
      <c r="I66" s="332"/>
      <c r="J66" s="332"/>
      <c r="K66" s="332"/>
      <c r="L66" s="34"/>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row>
    <row r="67" spans="1:54" ht="61.5" customHeight="1" thickBot="1">
      <c r="A67" s="20"/>
      <c r="B67" s="313"/>
      <c r="C67" s="348" t="s">
        <v>797</v>
      </c>
      <c r="D67" s="887" t="s">
        <v>799</v>
      </c>
      <c r="E67" s="888"/>
      <c r="F67" s="889"/>
      <c r="G67" s="33"/>
      <c r="H67" s="114"/>
      <c r="I67" s="332"/>
      <c r="J67" s="332"/>
      <c r="K67" s="332"/>
      <c r="L67" s="34"/>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row>
    <row r="68" spans="1:54" ht="15" thickBot="1">
      <c r="A68" s="20"/>
      <c r="B68" s="42"/>
      <c r="C68" s="43"/>
      <c r="D68" s="44"/>
      <c r="E68" s="44"/>
      <c r="F68" s="44"/>
      <c r="G68" s="44"/>
      <c r="H68" s="44"/>
      <c r="I68" s="44"/>
      <c r="J68" s="87"/>
      <c r="K68" s="87"/>
      <c r="L68" s="45"/>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row>
    <row r="69" spans="1:54" ht="50" customHeight="1">
      <c r="A69" s="2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row>
    <row r="70" spans="1:54" ht="50" customHeight="1">
      <c r="A70" s="2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row>
    <row r="71" spans="1:54" ht="49.5" customHeight="1">
      <c r="A71" s="2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row>
    <row r="72" spans="1:54" ht="50" customHeight="1">
      <c r="A72" s="2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row>
    <row r="73" spans="1:54" ht="50" customHeight="1">
      <c r="A73" s="2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row>
    <row r="74" spans="1:54" ht="50" customHeight="1">
      <c r="A74" s="2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row>
    <row r="75" spans="1:54">
      <c r="A75" s="2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row>
    <row r="76" spans="1:54">
      <c r="A76" s="2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row>
    <row r="77" spans="1:54">
      <c r="A77" s="2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row>
    <row r="78" spans="1:54">
      <c r="A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row>
    <row r="79" spans="1:54">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row>
    <row r="80" spans="1:54">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row>
    <row r="81" spans="1:54">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row>
    <row r="82" spans="1:54">
      <c r="A82" s="80"/>
      <c r="B82" s="80"/>
      <c r="C82" s="80"/>
      <c r="D82" s="80"/>
      <c r="E82" s="80"/>
      <c r="F82" s="80"/>
      <c r="G82" s="80"/>
      <c r="H82" s="80"/>
      <c r="I82" s="80"/>
      <c r="J82" s="80"/>
      <c r="K82" s="80"/>
      <c r="L82" s="80"/>
      <c r="M82" s="80"/>
    </row>
    <row r="83" spans="1:54">
      <c r="A83" s="80"/>
      <c r="B83" s="80"/>
      <c r="C83" s="80"/>
      <c r="D83" s="80"/>
      <c r="E83" s="80"/>
      <c r="F83" s="80"/>
      <c r="G83" s="80"/>
      <c r="H83" s="80"/>
      <c r="I83" s="80"/>
      <c r="J83" s="80"/>
      <c r="K83" s="80"/>
      <c r="L83" s="80"/>
      <c r="M83" s="80"/>
    </row>
    <row r="84" spans="1:54">
      <c r="A84" s="80"/>
      <c r="B84" s="80"/>
      <c r="C84" s="80"/>
      <c r="D84" s="80"/>
      <c r="E84" s="80"/>
      <c r="F84" s="80"/>
      <c r="G84" s="80"/>
      <c r="H84" s="80"/>
      <c r="I84" s="80"/>
      <c r="J84" s="80"/>
      <c r="K84" s="80"/>
      <c r="L84" s="80"/>
      <c r="M84" s="80"/>
    </row>
    <row r="85" spans="1:54">
      <c r="A85" s="80"/>
      <c r="B85" s="80"/>
      <c r="C85" s="80"/>
      <c r="D85" s="80"/>
      <c r="E85" s="80"/>
      <c r="F85" s="80"/>
      <c r="G85" s="80"/>
      <c r="H85" s="80"/>
      <c r="I85" s="80"/>
      <c r="J85" s="80"/>
      <c r="K85" s="80"/>
      <c r="L85" s="80"/>
      <c r="M85" s="80"/>
    </row>
    <row r="86" spans="1:54">
      <c r="A86" s="80"/>
      <c r="B86" s="80"/>
      <c r="C86" s="80"/>
      <c r="D86" s="80"/>
      <c r="E86" s="80"/>
      <c r="F86" s="80"/>
      <c r="G86" s="80"/>
      <c r="H86" s="80"/>
      <c r="I86" s="80"/>
      <c r="J86" s="80"/>
      <c r="K86" s="80"/>
      <c r="L86" s="80"/>
      <c r="M86" s="80"/>
    </row>
    <row r="87" spans="1:54">
      <c r="A87" s="80"/>
      <c r="B87" s="80"/>
      <c r="C87" s="80"/>
      <c r="D87" s="80"/>
      <c r="E87" s="80"/>
      <c r="F87" s="80"/>
      <c r="G87" s="80"/>
      <c r="H87" s="80"/>
      <c r="I87" s="80"/>
      <c r="J87" s="80"/>
      <c r="K87" s="80"/>
      <c r="L87" s="80"/>
      <c r="M87" s="80"/>
    </row>
    <row r="88" spans="1:54">
      <c r="A88" s="80"/>
      <c r="B88" s="80"/>
      <c r="C88" s="80"/>
      <c r="D88" s="80"/>
      <c r="E88" s="80"/>
      <c r="F88" s="80"/>
      <c r="G88" s="80"/>
      <c r="H88" s="80"/>
      <c r="I88" s="80"/>
      <c r="J88" s="80"/>
      <c r="K88" s="80"/>
      <c r="L88" s="80"/>
      <c r="M88" s="80"/>
    </row>
    <row r="89" spans="1:54">
      <c r="A89" s="80"/>
      <c r="B89" s="80"/>
      <c r="C89" s="80"/>
      <c r="D89" s="80"/>
      <c r="E89" s="80"/>
      <c r="F89" s="80"/>
      <c r="G89" s="80"/>
      <c r="H89" s="80"/>
      <c r="I89" s="80"/>
      <c r="J89" s="80"/>
      <c r="K89" s="80"/>
      <c r="L89" s="80"/>
      <c r="M89" s="80"/>
    </row>
    <row r="90" spans="1:54">
      <c r="A90" s="80"/>
      <c r="B90" s="80"/>
      <c r="C90" s="80"/>
      <c r="D90" s="80"/>
      <c r="E90" s="80"/>
      <c r="F90" s="80"/>
      <c r="G90" s="80"/>
      <c r="H90" s="80"/>
      <c r="I90" s="80"/>
      <c r="J90" s="80"/>
      <c r="K90" s="80"/>
      <c r="L90" s="80"/>
      <c r="M90" s="80"/>
    </row>
    <row r="91" spans="1:54">
      <c r="A91" s="80"/>
      <c r="B91" s="80"/>
      <c r="C91" s="80"/>
      <c r="D91" s="80"/>
      <c r="E91" s="80"/>
      <c r="F91" s="80"/>
      <c r="G91" s="80"/>
      <c r="H91" s="80"/>
      <c r="I91" s="80"/>
      <c r="J91" s="80"/>
      <c r="K91" s="80"/>
      <c r="L91" s="80"/>
      <c r="M91" s="80"/>
    </row>
    <row r="92" spans="1:54">
      <c r="A92" s="80"/>
      <c r="B92" s="80"/>
      <c r="C92" s="80"/>
      <c r="D92" s="80"/>
      <c r="E92" s="80"/>
      <c r="F92" s="80"/>
      <c r="G92" s="80"/>
      <c r="H92" s="80"/>
      <c r="I92" s="80"/>
      <c r="J92" s="80"/>
      <c r="K92" s="80"/>
      <c r="L92" s="80"/>
      <c r="M92" s="80"/>
    </row>
    <row r="93" spans="1:54">
      <c r="A93" s="80"/>
      <c r="B93" s="80"/>
      <c r="C93" s="80"/>
      <c r="D93" s="80"/>
      <c r="E93" s="80"/>
      <c r="F93" s="80"/>
      <c r="G93" s="80"/>
      <c r="H93" s="80"/>
      <c r="I93" s="80"/>
      <c r="J93" s="80"/>
      <c r="K93" s="80"/>
      <c r="L93" s="80"/>
      <c r="M93" s="80"/>
    </row>
    <row r="94" spans="1:54">
      <c r="A94" s="80"/>
      <c r="B94" s="80"/>
      <c r="C94" s="80"/>
      <c r="D94" s="80"/>
      <c r="E94" s="80"/>
      <c r="F94" s="80"/>
      <c r="G94" s="80"/>
      <c r="H94" s="80"/>
      <c r="I94" s="80"/>
      <c r="J94" s="80"/>
      <c r="K94" s="80"/>
      <c r="L94" s="80"/>
      <c r="M94" s="80"/>
    </row>
    <row r="95" spans="1:54">
      <c r="A95" s="80"/>
      <c r="B95" s="80"/>
      <c r="C95" s="80"/>
      <c r="D95" s="80"/>
      <c r="E95" s="80"/>
      <c r="F95" s="80"/>
      <c r="G95" s="80"/>
      <c r="H95" s="80"/>
      <c r="I95" s="80"/>
      <c r="J95" s="80"/>
      <c r="K95" s="80"/>
      <c r="L95" s="80"/>
      <c r="M95" s="80"/>
    </row>
    <row r="96" spans="1:54">
      <c r="A96" s="80"/>
      <c r="B96" s="80"/>
      <c r="C96" s="80"/>
      <c r="D96" s="80"/>
      <c r="E96" s="80"/>
      <c r="F96" s="80"/>
      <c r="G96" s="80"/>
      <c r="H96" s="80"/>
      <c r="I96" s="80"/>
      <c r="J96" s="80"/>
      <c r="K96" s="80"/>
      <c r="L96" s="80"/>
      <c r="M96" s="80"/>
    </row>
    <row r="97" spans="1:13">
      <c r="A97" s="80"/>
      <c r="B97" s="80"/>
      <c r="C97" s="80"/>
      <c r="D97" s="80"/>
      <c r="E97" s="80"/>
      <c r="F97" s="80"/>
      <c r="G97" s="80"/>
      <c r="H97" s="80"/>
      <c r="I97" s="80"/>
      <c r="J97" s="80"/>
      <c r="K97" s="80"/>
      <c r="L97" s="80"/>
      <c r="M97" s="80"/>
    </row>
    <row r="98" spans="1:13">
      <c r="A98" s="80"/>
      <c r="B98" s="80"/>
      <c r="C98" s="80"/>
      <c r="D98" s="80"/>
      <c r="E98" s="80"/>
      <c r="F98" s="80"/>
      <c r="G98" s="80"/>
      <c r="H98" s="80"/>
      <c r="I98" s="80"/>
      <c r="J98" s="80"/>
      <c r="K98" s="80"/>
      <c r="L98" s="80"/>
      <c r="M98" s="80"/>
    </row>
    <row r="99" spans="1:13">
      <c r="A99" s="80"/>
      <c r="B99" s="80"/>
      <c r="C99" s="80"/>
      <c r="D99" s="80"/>
      <c r="E99" s="80"/>
      <c r="F99" s="80"/>
      <c r="G99" s="80"/>
      <c r="H99" s="80"/>
      <c r="I99" s="80"/>
      <c r="J99" s="80"/>
      <c r="K99" s="80"/>
      <c r="L99" s="80"/>
      <c r="M99" s="80"/>
    </row>
    <row r="100" spans="1:13">
      <c r="A100" s="80"/>
      <c r="B100" s="80"/>
      <c r="C100" s="80"/>
      <c r="D100" s="80"/>
      <c r="E100" s="80"/>
      <c r="F100" s="80"/>
      <c r="G100" s="80"/>
      <c r="H100" s="80"/>
      <c r="I100" s="80"/>
      <c r="J100" s="80"/>
      <c r="K100" s="80"/>
      <c r="L100" s="80"/>
      <c r="M100" s="80"/>
    </row>
    <row r="101" spans="1:13">
      <c r="A101" s="80"/>
      <c r="B101" s="80"/>
      <c r="C101" s="80"/>
      <c r="D101" s="80"/>
      <c r="E101" s="80"/>
      <c r="F101" s="80"/>
      <c r="G101" s="80"/>
      <c r="H101" s="80"/>
      <c r="I101" s="80"/>
      <c r="J101" s="80"/>
      <c r="K101" s="80"/>
      <c r="L101" s="80"/>
      <c r="M101" s="80"/>
    </row>
    <row r="102" spans="1:13">
      <c r="A102" s="80"/>
      <c r="B102" s="80"/>
      <c r="C102" s="80"/>
      <c r="D102" s="80"/>
      <c r="E102" s="80"/>
      <c r="F102" s="80"/>
      <c r="G102" s="80"/>
      <c r="H102" s="80"/>
      <c r="I102" s="80"/>
      <c r="J102" s="80"/>
      <c r="K102" s="80"/>
      <c r="L102" s="80"/>
      <c r="M102" s="80"/>
    </row>
    <row r="103" spans="1:13">
      <c r="A103" s="80"/>
      <c r="B103" s="80"/>
      <c r="C103" s="80"/>
      <c r="D103" s="80"/>
      <c r="E103" s="80"/>
      <c r="F103" s="80"/>
      <c r="G103" s="80"/>
      <c r="H103" s="80"/>
      <c r="I103" s="80"/>
      <c r="J103" s="80"/>
      <c r="K103" s="80"/>
      <c r="L103" s="80"/>
      <c r="M103" s="80"/>
    </row>
    <row r="104" spans="1:13">
      <c r="A104" s="80"/>
      <c r="B104" s="80"/>
      <c r="C104" s="80"/>
      <c r="D104" s="80"/>
      <c r="E104" s="80"/>
      <c r="F104" s="80"/>
      <c r="G104" s="80"/>
      <c r="H104" s="80"/>
      <c r="I104" s="80"/>
      <c r="J104" s="80"/>
      <c r="K104" s="80"/>
      <c r="L104" s="80"/>
      <c r="M104" s="80"/>
    </row>
    <row r="105" spans="1:13">
      <c r="A105" s="80"/>
      <c r="B105" s="80"/>
      <c r="C105" s="80"/>
      <c r="D105" s="80"/>
      <c r="E105" s="80"/>
      <c r="F105" s="80"/>
      <c r="G105" s="80"/>
      <c r="H105" s="80"/>
      <c r="I105" s="80"/>
      <c r="J105" s="80"/>
      <c r="K105" s="80"/>
      <c r="L105" s="80"/>
      <c r="M105" s="80"/>
    </row>
    <row r="106" spans="1:13">
      <c r="A106" s="80"/>
      <c r="B106" s="80"/>
      <c r="C106" s="80"/>
      <c r="D106" s="80"/>
      <c r="E106" s="80"/>
      <c r="F106" s="80"/>
      <c r="G106" s="80"/>
      <c r="H106" s="80"/>
      <c r="I106" s="80"/>
      <c r="J106" s="80"/>
      <c r="K106" s="80"/>
      <c r="L106" s="80"/>
      <c r="M106" s="80"/>
    </row>
    <row r="107" spans="1:13">
      <c r="A107" s="80"/>
      <c r="B107" s="80"/>
      <c r="C107" s="80"/>
      <c r="D107" s="80"/>
      <c r="E107" s="80"/>
      <c r="F107" s="80"/>
      <c r="G107" s="80"/>
      <c r="H107" s="80"/>
      <c r="I107" s="80"/>
      <c r="J107" s="80"/>
      <c r="K107" s="80"/>
      <c r="L107" s="80"/>
      <c r="M107" s="80"/>
    </row>
    <row r="108" spans="1:13">
      <c r="A108" s="80"/>
      <c r="B108" s="80"/>
      <c r="C108" s="80"/>
      <c r="D108" s="80"/>
      <c r="E108" s="80"/>
      <c r="F108" s="80"/>
      <c r="G108" s="80"/>
      <c r="H108" s="80"/>
      <c r="I108" s="80"/>
      <c r="J108" s="80"/>
      <c r="K108" s="80"/>
      <c r="L108" s="80"/>
      <c r="M108" s="80"/>
    </row>
    <row r="109" spans="1:13">
      <c r="A109" s="80"/>
      <c r="B109" s="80"/>
      <c r="C109" s="80"/>
      <c r="D109" s="80"/>
      <c r="E109" s="80"/>
      <c r="F109" s="80"/>
      <c r="G109" s="80"/>
      <c r="H109" s="80"/>
      <c r="I109" s="80"/>
      <c r="J109" s="80"/>
      <c r="K109" s="80"/>
      <c r="L109" s="80"/>
      <c r="M109" s="80"/>
    </row>
    <row r="110" spans="1:13">
      <c r="A110" s="80"/>
      <c r="B110" s="80"/>
      <c r="C110" s="80"/>
      <c r="D110" s="80"/>
      <c r="E110" s="80"/>
      <c r="F110" s="80"/>
      <c r="G110" s="80"/>
      <c r="H110" s="80"/>
      <c r="I110" s="80"/>
      <c r="J110" s="80"/>
      <c r="K110" s="80"/>
      <c r="L110" s="80"/>
      <c r="M110" s="80"/>
    </row>
    <row r="111" spans="1:13">
      <c r="A111" s="80"/>
      <c r="B111" s="80"/>
      <c r="C111" s="80"/>
      <c r="D111" s="80"/>
      <c r="E111" s="80"/>
      <c r="F111" s="80"/>
      <c r="G111" s="80"/>
      <c r="H111" s="80"/>
      <c r="I111" s="80"/>
      <c r="J111" s="80"/>
      <c r="K111" s="80"/>
      <c r="L111" s="80"/>
      <c r="M111" s="80"/>
    </row>
    <row r="112" spans="1:13">
      <c r="A112" s="80"/>
      <c r="B112" s="80"/>
      <c r="C112" s="80"/>
      <c r="D112" s="80"/>
      <c r="E112" s="80"/>
      <c r="F112" s="80"/>
      <c r="G112" s="80"/>
      <c r="H112" s="80"/>
      <c r="I112" s="80"/>
      <c r="J112" s="80"/>
      <c r="K112" s="80"/>
      <c r="L112" s="80"/>
      <c r="M112" s="80"/>
    </row>
    <row r="113" spans="1:13">
      <c r="A113" s="80"/>
      <c r="B113" s="80"/>
      <c r="C113" s="80"/>
      <c r="D113" s="80"/>
      <c r="E113" s="80"/>
      <c r="F113" s="80"/>
      <c r="G113" s="80"/>
      <c r="H113" s="80"/>
      <c r="I113" s="80"/>
      <c r="J113" s="80"/>
      <c r="K113" s="80"/>
      <c r="L113" s="80"/>
      <c r="M113" s="80"/>
    </row>
    <row r="114" spans="1:13">
      <c r="A114" s="80"/>
      <c r="B114" s="80"/>
      <c r="C114" s="80"/>
      <c r="D114" s="80"/>
      <c r="E114" s="80"/>
      <c r="F114" s="80"/>
      <c r="G114" s="80"/>
      <c r="H114" s="80"/>
      <c r="I114" s="80"/>
      <c r="J114" s="80"/>
      <c r="K114" s="80"/>
      <c r="L114" s="80"/>
      <c r="M114" s="80"/>
    </row>
    <row r="115" spans="1:13">
      <c r="A115" s="80"/>
      <c r="B115" s="80"/>
      <c r="C115" s="80"/>
      <c r="D115" s="80"/>
      <c r="E115" s="80"/>
      <c r="F115" s="80"/>
      <c r="G115" s="80"/>
      <c r="H115" s="80"/>
      <c r="I115" s="80"/>
      <c r="J115" s="80"/>
      <c r="K115" s="80"/>
      <c r="L115" s="80"/>
      <c r="M115" s="80"/>
    </row>
    <row r="116" spans="1:13">
      <c r="A116" s="80"/>
      <c r="B116" s="80"/>
      <c r="C116" s="80"/>
      <c r="D116" s="80"/>
      <c r="E116" s="80"/>
      <c r="F116" s="80"/>
      <c r="G116" s="80"/>
      <c r="H116" s="80"/>
      <c r="I116" s="80"/>
      <c r="J116" s="80"/>
      <c r="K116" s="80"/>
      <c r="L116" s="80"/>
      <c r="M116" s="80"/>
    </row>
    <row r="117" spans="1:13">
      <c r="A117" s="80"/>
      <c r="B117" s="80"/>
      <c r="J117" s="80"/>
      <c r="K117" s="80"/>
      <c r="L117" s="80"/>
      <c r="M117" s="80"/>
    </row>
    <row r="118" spans="1:13">
      <c r="A118" s="80"/>
      <c r="B118" s="80"/>
      <c r="J118" s="80"/>
      <c r="K118" s="80"/>
      <c r="L118" s="80"/>
      <c r="M118" s="80"/>
    </row>
    <row r="119" spans="1:13">
      <c r="A119" s="80"/>
      <c r="B119" s="80"/>
      <c r="J119" s="80"/>
      <c r="K119" s="80"/>
      <c r="L119" s="80"/>
      <c r="M119" s="80"/>
    </row>
    <row r="120" spans="1:13">
      <c r="A120" s="80"/>
      <c r="B120" s="80"/>
      <c r="J120" s="80"/>
      <c r="K120" s="80"/>
      <c r="L120" s="80"/>
      <c r="M120" s="80"/>
    </row>
    <row r="121" spans="1:13">
      <c r="A121" s="80"/>
      <c r="B121" s="80"/>
      <c r="J121" s="80"/>
      <c r="K121" s="80"/>
      <c r="L121" s="80"/>
      <c r="M121" s="80"/>
    </row>
    <row r="122" spans="1:13">
      <c r="A122" s="80"/>
      <c r="B122" s="80"/>
      <c r="J122" s="80"/>
      <c r="K122" s="80"/>
      <c r="L122" s="80"/>
      <c r="M122" s="80"/>
    </row>
    <row r="123" spans="1:13">
      <c r="A123" s="80"/>
      <c r="B123" s="80"/>
      <c r="J123" s="80"/>
      <c r="K123" s="80"/>
      <c r="L123" s="80"/>
      <c r="M123" s="80"/>
    </row>
    <row r="124" spans="1:13">
      <c r="A124" s="80"/>
      <c r="B124" s="80"/>
      <c r="J124" s="80"/>
      <c r="K124" s="80"/>
      <c r="L124" s="80"/>
      <c r="M124" s="80"/>
    </row>
    <row r="125" spans="1:13">
      <c r="A125" s="80"/>
      <c r="B125" s="80"/>
      <c r="J125" s="80"/>
      <c r="K125" s="80"/>
      <c r="L125" s="80"/>
      <c r="M125" s="80"/>
    </row>
    <row r="126" spans="1:13">
      <c r="B126" s="80"/>
      <c r="L126" s="80"/>
    </row>
  </sheetData>
  <mergeCells count="81">
    <mergeCell ref="D66:F66"/>
    <mergeCell ref="D67:F67"/>
    <mergeCell ref="C5:K5"/>
    <mergeCell ref="D61:F61"/>
    <mergeCell ref="D62:F62"/>
    <mergeCell ref="D63:F63"/>
    <mergeCell ref="D64:F64"/>
    <mergeCell ref="D65:F65"/>
    <mergeCell ref="D31:E31"/>
    <mergeCell ref="H25:I25"/>
    <mergeCell ref="H27:I27"/>
    <mergeCell ref="H31:I31"/>
    <mergeCell ref="D60:F60"/>
    <mergeCell ref="C49:C52"/>
    <mergeCell ref="F49:G49"/>
    <mergeCell ref="F50:G50"/>
    <mergeCell ref="D48:E48"/>
    <mergeCell ref="D51:E51"/>
    <mergeCell ref="H48:I48"/>
    <mergeCell ref="E34:J34"/>
    <mergeCell ref="E35:J35"/>
    <mergeCell ref="D49:E49"/>
    <mergeCell ref="H49:I49"/>
    <mergeCell ref="F48:G48"/>
    <mergeCell ref="I65:K65"/>
    <mergeCell ref="H50:I50"/>
    <mergeCell ref="I60:K60"/>
    <mergeCell ref="I61:K61"/>
    <mergeCell ref="I62:K62"/>
    <mergeCell ref="I63:K63"/>
    <mergeCell ref="I64:K64"/>
    <mergeCell ref="E55:J55"/>
    <mergeCell ref="D50:E50"/>
    <mergeCell ref="H51:I51"/>
    <mergeCell ref="E54:J54"/>
    <mergeCell ref="C57:E57"/>
    <mergeCell ref="F51:G51"/>
    <mergeCell ref="F31:G31"/>
    <mergeCell ref="C37:J37"/>
    <mergeCell ref="D38:K45"/>
    <mergeCell ref="D25:E25"/>
    <mergeCell ref="D27:E27"/>
    <mergeCell ref="D26:E26"/>
    <mergeCell ref="F26:G26"/>
    <mergeCell ref="H26:I26"/>
    <mergeCell ref="F28:G28"/>
    <mergeCell ref="F29:G29"/>
    <mergeCell ref="H29:I29"/>
    <mergeCell ref="H30:I30"/>
    <mergeCell ref="F30:G30"/>
    <mergeCell ref="D28:E28"/>
    <mergeCell ref="H28:I28"/>
    <mergeCell ref="D29:E29"/>
    <mergeCell ref="F8:G8"/>
    <mergeCell ref="F27:G27"/>
    <mergeCell ref="F25:G25"/>
    <mergeCell ref="F10:G10"/>
    <mergeCell ref="F11:G11"/>
    <mergeCell ref="F24:G24"/>
    <mergeCell ref="D19:K22"/>
    <mergeCell ref="D24:E24"/>
    <mergeCell ref="H24:I24"/>
    <mergeCell ref="H9:I9"/>
    <mergeCell ref="F9:G9"/>
    <mergeCell ref="D9:E9"/>
    <mergeCell ref="D30:E30"/>
    <mergeCell ref="C3:K3"/>
    <mergeCell ref="C4:K4"/>
    <mergeCell ref="C18:J18"/>
    <mergeCell ref="D8:E8"/>
    <mergeCell ref="D10:E10"/>
    <mergeCell ref="D11:E11"/>
    <mergeCell ref="D7:E7"/>
    <mergeCell ref="H7:I7"/>
    <mergeCell ref="H11:I11"/>
    <mergeCell ref="H10:I10"/>
    <mergeCell ref="H8:I8"/>
    <mergeCell ref="E15:J15"/>
    <mergeCell ref="E16:J16"/>
    <mergeCell ref="D14:K14"/>
    <mergeCell ref="F7:G7"/>
  </mergeCells>
  <dataValidations count="6">
    <dataValidation type="list" allowBlank="1" showInputMessage="1" showErrorMessage="1" sqref="F50:G51 F10:G11 F27:F31 G27 G31" xr:uid="{68D3A8B5-6F92-46AD-933B-202ECA4D99DF}">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4 J48" xr:uid="{1B9734F0-50A7-479D-ABFE-1CB451E9E6F9}"/>
    <dataValidation allowBlank="1" showInputMessage="1" showErrorMessage="1" prompt="Refers to the progress expected to be reached at project finalization. " sqref="H7:I7 H24:I24 H48:I48" xr:uid="{796D07AB-DB36-4395-BBDF-F15569F365CC}"/>
    <dataValidation allowBlank="1" showInputMessage="1" showErrorMessage="1" prompt="Please use the drop-down menu to fill this section" sqref="F7:G7 F24:G24 F48:G48" xr:uid="{DBE09938-904E-475E-B929-C73798B23CCA}"/>
    <dataValidation allowBlank="1" showInputMessage="1" showErrorMessage="1" prompt="Report the project components/outcomes as in the project document " sqref="D7:E7 D24:E24 D48:E48" xr:uid="{DC1DFBE9-63D6-4B24-9A8E-F739A97F9FBC}"/>
    <dataValidation type="list" allowBlank="1" showInputMessage="1" showErrorMessage="1" prompt="Please use drop down menu to enter data " sqref="G25 F49:G49 F25:F26 F8:F9 G8" xr:uid="{C63439B7-344C-4846-A679-5884668B3792}">
      <formula1>"Outcome 1, Outcome 2, Outcome 3, Outcome 4, Outcome 5, Outcome 6, Outcome 7, Outcome 8"</formula1>
    </dataValidation>
  </dataValidations>
  <hyperlinks>
    <hyperlink ref="E35" r:id="rId1" display="preyes@profonanpe.org.pe" xr:uid="{59D79675-2FA0-4733-9C3E-A1A8FC8CA39B}"/>
  </hyperlinks>
  <pageMargins left="0.2" right="0.21" top="0.17" bottom="0.17" header="0.17" footer="0.17"/>
  <pageSetup orientation="landscape"/>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7767-05D7-4157-A203-E6390AA5399F}">
  <sheetPr>
    <pageSetUpPr fitToPage="1"/>
  </sheetPr>
  <dimension ref="B1:M50"/>
  <sheetViews>
    <sheetView topLeftCell="B22" zoomScale="55" zoomScaleNormal="55" workbookViewId="0">
      <selection activeCell="D42" sqref="D42"/>
    </sheetView>
  </sheetViews>
  <sheetFormatPr defaultColWidth="8.90625" defaultRowHeight="14.5"/>
  <cols>
    <col min="1" max="1" width="1.453125" customWidth="1"/>
    <col min="2" max="2" width="1.90625" customWidth="1"/>
    <col min="3" max="3" width="23" customWidth="1"/>
    <col min="4" max="4" width="58.54296875" customWidth="1"/>
    <col min="5" max="5" width="17.453125" customWidth="1"/>
    <col min="6" max="6" width="45.36328125" style="376" customWidth="1"/>
    <col min="7" max="7" width="80.36328125" style="401" customWidth="1"/>
    <col min="10" max="10" width="11.453125" customWidth="1"/>
    <col min="13" max="13" width="17.90625" customWidth="1"/>
  </cols>
  <sheetData>
    <row r="1" spans="2:10" ht="15" thickBot="1"/>
    <row r="2" spans="2:10">
      <c r="B2" s="377"/>
      <c r="C2" s="378"/>
      <c r="D2" s="379"/>
      <c r="E2" s="379"/>
      <c r="F2" s="379"/>
      <c r="G2" s="402"/>
      <c r="H2" s="380"/>
    </row>
    <row r="3" spans="2:10" ht="25">
      <c r="B3" s="73"/>
      <c r="C3" s="908" t="s">
        <v>235</v>
      </c>
      <c r="D3" s="909"/>
      <c r="E3" s="909"/>
      <c r="F3" s="909"/>
      <c r="G3" s="909"/>
      <c r="H3" s="910"/>
    </row>
    <row r="4" spans="2:10" ht="25.5">
      <c r="B4" s="381"/>
      <c r="C4" s="911" t="s">
        <v>236</v>
      </c>
      <c r="D4" s="911"/>
      <c r="E4" s="911"/>
      <c r="F4" s="911"/>
      <c r="G4" s="911"/>
      <c r="H4" s="912"/>
    </row>
    <row r="5" spans="2:10" ht="25.5">
      <c r="B5" s="381"/>
      <c r="C5" s="913"/>
      <c r="D5" s="913"/>
      <c r="E5" s="913"/>
      <c r="F5" s="913"/>
      <c r="G5" s="913"/>
      <c r="H5" s="914"/>
    </row>
    <row r="6" spans="2:10" ht="30.75" customHeight="1">
      <c r="B6" s="381"/>
      <c r="C6" s="915" t="s">
        <v>237</v>
      </c>
      <c r="D6" s="915"/>
      <c r="E6" s="915"/>
      <c r="F6" s="915"/>
      <c r="G6" s="915"/>
      <c r="H6" s="916"/>
    </row>
    <row r="7" spans="2:10" ht="30.75" customHeight="1">
      <c r="B7" s="381"/>
      <c r="C7" s="382"/>
      <c r="D7" s="382"/>
      <c r="E7" s="382"/>
      <c r="F7" s="382"/>
      <c r="G7" s="403"/>
      <c r="H7" s="383"/>
    </row>
    <row r="8" spans="2:10" ht="81" customHeight="1">
      <c r="B8" s="381"/>
      <c r="C8" s="405" t="s">
        <v>234</v>
      </c>
      <c r="D8" s="406" t="s">
        <v>855</v>
      </c>
      <c r="E8" s="406" t="s">
        <v>232</v>
      </c>
      <c r="F8" s="406" t="s">
        <v>1224</v>
      </c>
      <c r="G8" s="407" t="s">
        <v>263</v>
      </c>
      <c r="H8" s="384"/>
    </row>
    <row r="9" spans="2:10" ht="108" customHeight="1">
      <c r="B9" s="385"/>
      <c r="C9" s="905" t="s">
        <v>856</v>
      </c>
      <c r="D9" s="408" t="s">
        <v>857</v>
      </c>
      <c r="E9" s="409">
        <v>0</v>
      </c>
      <c r="F9" s="410">
        <v>0.2</v>
      </c>
      <c r="G9" s="386">
        <v>700</v>
      </c>
      <c r="H9" s="384"/>
    </row>
    <row r="10" spans="2:10" ht="95.25" customHeight="1">
      <c r="B10" s="385"/>
      <c r="C10" s="905"/>
      <c r="D10" s="408" t="s">
        <v>952</v>
      </c>
      <c r="E10" s="409">
        <f>0</f>
        <v>0</v>
      </c>
      <c r="F10" s="410">
        <v>0.171875</v>
      </c>
      <c r="G10" s="411">
        <v>0.2</v>
      </c>
      <c r="H10" s="384"/>
      <c r="J10" s="387"/>
    </row>
    <row r="11" spans="2:10" ht="60.75" customHeight="1">
      <c r="B11" s="385"/>
      <c r="C11" s="412" t="s">
        <v>859</v>
      </c>
      <c r="D11" s="400" t="s">
        <v>860</v>
      </c>
      <c r="E11" s="413">
        <v>0</v>
      </c>
      <c r="F11" s="410">
        <v>0</v>
      </c>
      <c r="G11" s="399" t="s">
        <v>861</v>
      </c>
      <c r="H11" s="384"/>
      <c r="J11" s="388"/>
    </row>
    <row r="12" spans="2:10" ht="111.75" customHeight="1">
      <c r="B12" s="385"/>
      <c r="C12" s="901" t="s">
        <v>862</v>
      </c>
      <c r="D12" s="400" t="s">
        <v>863</v>
      </c>
      <c r="E12" s="393">
        <v>0</v>
      </c>
      <c r="F12" s="410">
        <v>0.2</v>
      </c>
      <c r="G12" s="399" t="s">
        <v>864</v>
      </c>
      <c r="H12" s="384"/>
      <c r="J12" s="389"/>
    </row>
    <row r="13" spans="2:10" ht="26">
      <c r="B13" s="385"/>
      <c r="C13" s="901"/>
      <c r="D13" s="400" t="s">
        <v>865</v>
      </c>
      <c r="E13" s="393">
        <v>0</v>
      </c>
      <c r="F13" s="410">
        <v>0.125</v>
      </c>
      <c r="G13" s="399" t="s">
        <v>866</v>
      </c>
      <c r="H13" s="384"/>
    </row>
    <row r="14" spans="2:10" ht="57.75" customHeight="1">
      <c r="B14" s="385"/>
      <c r="C14" s="905" t="s">
        <v>867</v>
      </c>
      <c r="D14" s="907" t="s">
        <v>868</v>
      </c>
      <c r="E14" s="393">
        <v>0</v>
      </c>
      <c r="F14" s="902">
        <v>0.25</v>
      </c>
      <c r="G14" s="906" t="s">
        <v>869</v>
      </c>
      <c r="H14" s="384"/>
    </row>
    <row r="15" spans="2:10" ht="54.75" customHeight="1">
      <c r="B15" s="385"/>
      <c r="C15" s="905"/>
      <c r="D15" s="907"/>
      <c r="E15" s="393">
        <v>0</v>
      </c>
      <c r="F15" s="904"/>
      <c r="G15" s="906"/>
      <c r="H15" s="384"/>
    </row>
    <row r="16" spans="2:10" ht="105" customHeight="1">
      <c r="B16" s="385"/>
      <c r="C16" s="905"/>
      <c r="D16" s="400" t="s">
        <v>870</v>
      </c>
      <c r="E16" s="393">
        <v>0</v>
      </c>
      <c r="F16" s="410">
        <v>0</v>
      </c>
      <c r="G16" s="399" t="s">
        <v>871</v>
      </c>
      <c r="H16" s="384"/>
    </row>
    <row r="17" spans="2:10" ht="66.75" customHeight="1">
      <c r="B17" s="385"/>
      <c r="C17" s="905" t="s">
        <v>872</v>
      </c>
      <c r="D17" s="400" t="s">
        <v>874</v>
      </c>
      <c r="E17" s="393">
        <v>1</v>
      </c>
      <c r="F17" s="410">
        <v>0</v>
      </c>
      <c r="G17" s="399" t="s">
        <v>873</v>
      </c>
      <c r="H17" s="384"/>
    </row>
    <row r="18" spans="2:10" ht="81.75" customHeight="1">
      <c r="B18" s="385"/>
      <c r="C18" s="905"/>
      <c r="D18" s="400" t="s">
        <v>877</v>
      </c>
      <c r="E18" s="393">
        <v>0</v>
      </c>
      <c r="F18" s="410">
        <v>0.25</v>
      </c>
      <c r="G18" s="399" t="s">
        <v>876</v>
      </c>
      <c r="H18" s="384"/>
    </row>
    <row r="19" spans="2:10" ht="45" customHeight="1">
      <c r="B19" s="385"/>
      <c r="C19" s="905" t="s">
        <v>878</v>
      </c>
      <c r="D19" s="400" t="s">
        <v>880</v>
      </c>
      <c r="E19" s="393">
        <v>0</v>
      </c>
      <c r="F19" s="410">
        <v>0.25</v>
      </c>
      <c r="G19" s="399" t="s">
        <v>879</v>
      </c>
      <c r="H19" s="384"/>
      <c r="J19" s="387"/>
    </row>
    <row r="20" spans="2:10" ht="30" customHeight="1">
      <c r="B20" s="385"/>
      <c r="C20" s="905"/>
      <c r="D20" s="400" t="s">
        <v>882</v>
      </c>
      <c r="E20" s="393">
        <v>0</v>
      </c>
      <c r="F20" s="410">
        <v>0</v>
      </c>
      <c r="G20" s="399" t="s">
        <v>881</v>
      </c>
      <c r="H20" s="384"/>
      <c r="J20" s="11"/>
    </row>
    <row r="21" spans="2:10" ht="81.75" customHeight="1">
      <c r="B21" s="385"/>
      <c r="C21" s="905"/>
      <c r="D21" s="400" t="s">
        <v>883</v>
      </c>
      <c r="E21" s="393">
        <v>0</v>
      </c>
      <c r="F21" s="410">
        <v>0</v>
      </c>
      <c r="G21" s="399" t="s">
        <v>881</v>
      </c>
      <c r="H21" s="384"/>
      <c r="J21" s="390"/>
    </row>
    <row r="22" spans="2:10" ht="133.5" customHeight="1">
      <c r="B22" s="385"/>
      <c r="C22" s="412" t="s">
        <v>884</v>
      </c>
      <c r="D22" s="400" t="s">
        <v>885</v>
      </c>
      <c r="E22" s="393">
        <v>0</v>
      </c>
      <c r="F22" s="410">
        <v>0</v>
      </c>
      <c r="G22" s="399" t="s">
        <v>886</v>
      </c>
      <c r="H22" s="384"/>
      <c r="J22" s="391"/>
    </row>
    <row r="23" spans="2:10" ht="75.75" customHeight="1">
      <c r="B23" s="385"/>
      <c r="C23" s="405" t="s">
        <v>887</v>
      </c>
      <c r="D23" s="400" t="s">
        <v>888</v>
      </c>
      <c r="E23" s="393">
        <v>0</v>
      </c>
      <c r="F23" s="414">
        <v>0.2</v>
      </c>
      <c r="G23" s="399" t="s">
        <v>889</v>
      </c>
      <c r="H23" s="384"/>
      <c r="J23" s="392"/>
    </row>
    <row r="24" spans="2:10" ht="105.75" customHeight="1">
      <c r="B24" s="385"/>
      <c r="C24" s="405" t="s">
        <v>891</v>
      </c>
      <c r="D24" s="415" t="s">
        <v>892</v>
      </c>
      <c r="E24" s="409">
        <v>0</v>
      </c>
      <c r="F24" s="414">
        <v>0.45</v>
      </c>
      <c r="G24" s="386" t="s">
        <v>893</v>
      </c>
      <c r="H24" s="384"/>
    </row>
    <row r="25" spans="2:10" ht="30" customHeight="1">
      <c r="B25" s="385"/>
      <c r="C25" s="905" t="s">
        <v>894</v>
      </c>
      <c r="D25" s="400" t="s">
        <v>895</v>
      </c>
      <c r="E25" s="393">
        <v>1</v>
      </c>
      <c r="F25" s="410">
        <v>0.8</v>
      </c>
      <c r="G25" s="399" t="s">
        <v>1185</v>
      </c>
      <c r="H25" s="384"/>
    </row>
    <row r="26" spans="2:10" ht="54.75" customHeight="1">
      <c r="B26" s="385"/>
      <c r="C26" s="905"/>
      <c r="D26" s="400" t="s">
        <v>896</v>
      </c>
      <c r="E26" s="393">
        <v>0</v>
      </c>
      <c r="F26" s="410">
        <v>0.33333333333333331</v>
      </c>
      <c r="G26" s="399" t="s">
        <v>897</v>
      </c>
      <c r="H26" s="384"/>
    </row>
    <row r="27" spans="2:10" ht="101.25" customHeight="1">
      <c r="B27" s="385"/>
      <c r="C27" s="905"/>
      <c r="D27" s="400" t="s">
        <v>898</v>
      </c>
      <c r="E27" s="393"/>
      <c r="F27" s="410">
        <v>0.33333333333333331</v>
      </c>
      <c r="G27" s="399" t="s">
        <v>899</v>
      </c>
      <c r="H27" s="384"/>
    </row>
    <row r="28" spans="2:10" ht="74.25" customHeight="1">
      <c r="B28" s="385"/>
      <c r="C28" s="905" t="s">
        <v>900</v>
      </c>
      <c r="D28" s="416" t="s">
        <v>901</v>
      </c>
      <c r="E28" s="393">
        <v>0</v>
      </c>
      <c r="F28" s="410">
        <v>0.75</v>
      </c>
      <c r="G28" s="399" t="s">
        <v>902</v>
      </c>
      <c r="H28" s="384"/>
    </row>
    <row r="29" spans="2:10" ht="85.5" customHeight="1">
      <c r="B29" s="385"/>
      <c r="C29" s="905"/>
      <c r="D29" s="400" t="s">
        <v>903</v>
      </c>
      <c r="E29" s="393">
        <v>0</v>
      </c>
      <c r="F29" s="410">
        <v>0.16666666666666666</v>
      </c>
      <c r="G29" s="399" t="s">
        <v>904</v>
      </c>
      <c r="H29" s="384"/>
    </row>
    <row r="30" spans="2:10" ht="81.75" customHeight="1">
      <c r="B30" s="385"/>
      <c r="C30" s="905"/>
      <c r="D30" s="400" t="s">
        <v>905</v>
      </c>
      <c r="E30" s="393">
        <v>0</v>
      </c>
      <c r="F30" s="410">
        <v>0.33333333333333331</v>
      </c>
      <c r="G30" s="399" t="s">
        <v>906</v>
      </c>
      <c r="H30" s="384"/>
    </row>
    <row r="31" spans="2:10" ht="54">
      <c r="B31" s="385"/>
      <c r="C31" s="905" t="s">
        <v>907</v>
      </c>
      <c r="D31" s="400" t="s">
        <v>909</v>
      </c>
      <c r="E31" s="393">
        <v>0</v>
      </c>
      <c r="F31" s="410">
        <v>0.33333333333333331</v>
      </c>
      <c r="G31" s="399" t="s">
        <v>908</v>
      </c>
      <c r="H31" s="384"/>
    </row>
    <row r="32" spans="2:10" ht="54">
      <c r="B32" s="385"/>
      <c r="C32" s="905"/>
      <c r="D32" s="400" t="s">
        <v>911</v>
      </c>
      <c r="E32" s="393">
        <v>0</v>
      </c>
      <c r="F32" s="410">
        <v>0</v>
      </c>
      <c r="G32" s="399" t="s">
        <v>910</v>
      </c>
      <c r="H32" s="384"/>
    </row>
    <row r="33" spans="2:13" ht="36">
      <c r="B33" s="385"/>
      <c r="C33" s="901" t="s">
        <v>912</v>
      </c>
      <c r="D33" s="400" t="s">
        <v>913</v>
      </c>
      <c r="E33" s="393"/>
      <c r="F33" s="410">
        <v>0.6</v>
      </c>
      <c r="G33" s="399" t="s">
        <v>914</v>
      </c>
      <c r="H33" s="384"/>
    </row>
    <row r="34" spans="2:13" ht="36">
      <c r="B34" s="385"/>
      <c r="C34" s="901"/>
      <c r="D34" s="400" t="s">
        <v>915</v>
      </c>
      <c r="E34" s="393"/>
      <c r="F34" s="410">
        <v>0.5</v>
      </c>
      <c r="G34" s="399" t="s">
        <v>916</v>
      </c>
      <c r="H34" s="384"/>
    </row>
    <row r="35" spans="2:13" ht="72.75" customHeight="1">
      <c r="B35" s="385"/>
      <c r="C35" s="901"/>
      <c r="D35" s="400" t="s">
        <v>917</v>
      </c>
      <c r="E35" s="393">
        <v>0</v>
      </c>
      <c r="F35" s="410">
        <v>0.3</v>
      </c>
      <c r="G35" s="399" t="s">
        <v>954</v>
      </c>
      <c r="H35" s="384"/>
    </row>
    <row r="36" spans="2:13" ht="110.25" customHeight="1">
      <c r="B36" s="385"/>
      <c r="C36" s="905" t="s">
        <v>918</v>
      </c>
      <c r="D36" s="408" t="s">
        <v>953</v>
      </c>
      <c r="E36" s="481">
        <v>0</v>
      </c>
      <c r="F36" s="410">
        <v>0.2</v>
      </c>
      <c r="G36" s="408" t="s">
        <v>919</v>
      </c>
      <c r="H36" s="384"/>
    </row>
    <row r="37" spans="2:13" ht="26">
      <c r="B37" s="385"/>
      <c r="C37" s="905"/>
      <c r="D37" s="408" t="s">
        <v>920</v>
      </c>
      <c r="E37" s="481">
        <v>0.17</v>
      </c>
      <c r="F37" s="410">
        <v>0.2</v>
      </c>
      <c r="G37" s="408" t="s">
        <v>921</v>
      </c>
      <c r="H37" s="384"/>
    </row>
    <row r="38" spans="2:13" ht="52.25" customHeight="1">
      <c r="B38" s="385"/>
      <c r="C38" s="901" t="s">
        <v>922</v>
      </c>
      <c r="D38" s="400" t="s">
        <v>923</v>
      </c>
      <c r="E38" s="393">
        <v>0</v>
      </c>
      <c r="F38" s="902">
        <v>8.3333333333333329E-2</v>
      </c>
      <c r="G38" s="417" t="s">
        <v>924</v>
      </c>
      <c r="H38" s="384"/>
    </row>
    <row r="39" spans="2:13" ht="60" customHeight="1">
      <c r="B39" s="385"/>
      <c r="C39" s="901"/>
      <c r="D39" s="400" t="s">
        <v>925</v>
      </c>
      <c r="E39" s="393">
        <v>0</v>
      </c>
      <c r="F39" s="903"/>
      <c r="G39" s="900" t="s">
        <v>926</v>
      </c>
      <c r="H39" s="384"/>
    </row>
    <row r="40" spans="2:13" ht="60" customHeight="1">
      <c r="B40" s="385"/>
      <c r="C40" s="901"/>
      <c r="D40" s="400" t="s">
        <v>927</v>
      </c>
      <c r="E40" s="393"/>
      <c r="F40" s="903"/>
      <c r="G40" s="900"/>
      <c r="H40" s="384"/>
    </row>
    <row r="41" spans="2:13" ht="66.75" customHeight="1">
      <c r="B41" s="385"/>
      <c r="C41" s="901"/>
      <c r="D41" s="400" t="s">
        <v>928</v>
      </c>
      <c r="E41" s="393">
        <v>0</v>
      </c>
      <c r="F41" s="904"/>
      <c r="G41" s="417" t="s">
        <v>929</v>
      </c>
      <c r="H41" s="384"/>
    </row>
    <row r="42" spans="2:13" ht="112.5" customHeight="1">
      <c r="B42" s="385"/>
      <c r="C42" s="901" t="s">
        <v>930</v>
      </c>
      <c r="D42" s="400" t="s">
        <v>931</v>
      </c>
      <c r="E42" s="393">
        <v>0</v>
      </c>
      <c r="F42" s="410">
        <v>0</v>
      </c>
      <c r="G42" s="417" t="s">
        <v>932</v>
      </c>
      <c r="H42" s="384"/>
    </row>
    <row r="43" spans="2:13" ht="78.75" customHeight="1">
      <c r="B43" s="385"/>
      <c r="C43" s="901"/>
      <c r="D43" s="400" t="s">
        <v>933</v>
      </c>
      <c r="E43" s="393">
        <v>0</v>
      </c>
      <c r="F43" s="410">
        <v>0</v>
      </c>
      <c r="G43" s="417" t="s">
        <v>934</v>
      </c>
      <c r="H43" s="384"/>
    </row>
    <row r="44" spans="2:13" ht="108" customHeight="1">
      <c r="B44" s="385"/>
      <c r="C44" s="412" t="s">
        <v>935</v>
      </c>
      <c r="D44" s="400" t="s">
        <v>936</v>
      </c>
      <c r="E44" s="393">
        <v>0</v>
      </c>
      <c r="F44" s="410">
        <v>0</v>
      </c>
      <c r="G44" s="417" t="s">
        <v>937</v>
      </c>
      <c r="H44" s="384"/>
      <c r="M44" s="394"/>
    </row>
    <row r="45" spans="2:13" ht="106.5" customHeight="1">
      <c r="B45" s="385"/>
      <c r="C45" s="412" t="s">
        <v>938</v>
      </c>
      <c r="D45" s="411" t="s">
        <v>939</v>
      </c>
      <c r="E45" s="482">
        <v>0</v>
      </c>
      <c r="F45" s="410">
        <v>0</v>
      </c>
      <c r="G45" s="483" t="s">
        <v>940</v>
      </c>
      <c r="H45" s="384"/>
    </row>
    <row r="46" spans="2:13" ht="84.75" customHeight="1">
      <c r="B46" s="385"/>
      <c r="C46" s="901" t="s">
        <v>941</v>
      </c>
      <c r="D46" s="400" t="s">
        <v>942</v>
      </c>
      <c r="E46" s="393">
        <v>0</v>
      </c>
      <c r="F46" s="410">
        <v>0</v>
      </c>
      <c r="G46" s="399" t="s">
        <v>943</v>
      </c>
      <c r="H46" s="384"/>
    </row>
    <row r="47" spans="2:13" ht="55.5" customHeight="1">
      <c r="B47" s="385"/>
      <c r="C47" s="901"/>
      <c r="D47" s="400" t="s">
        <v>944</v>
      </c>
      <c r="E47" s="393">
        <v>0</v>
      </c>
      <c r="F47" s="410">
        <v>0</v>
      </c>
      <c r="G47" s="399" t="s">
        <v>945</v>
      </c>
      <c r="H47" s="384"/>
    </row>
    <row r="48" spans="2:13" ht="72" customHeight="1">
      <c r="B48" s="385"/>
      <c r="C48" s="412" t="s">
        <v>946</v>
      </c>
      <c r="D48" s="400" t="s">
        <v>947</v>
      </c>
      <c r="E48" s="393">
        <v>0</v>
      </c>
      <c r="F48" s="410">
        <v>0</v>
      </c>
      <c r="G48" s="399" t="s">
        <v>948</v>
      </c>
      <c r="H48" s="384"/>
    </row>
    <row r="49" spans="2:8" ht="78.75" customHeight="1">
      <c r="B49" s="385"/>
      <c r="C49" s="412" t="s">
        <v>949</v>
      </c>
      <c r="D49" s="400" t="s">
        <v>950</v>
      </c>
      <c r="E49" s="393">
        <v>0</v>
      </c>
      <c r="F49" s="410">
        <v>0</v>
      </c>
      <c r="G49" s="399" t="s">
        <v>951</v>
      </c>
      <c r="H49" s="384"/>
    </row>
    <row r="50" spans="2:8" ht="15" thickBot="1">
      <c r="B50" s="395"/>
      <c r="C50" s="396"/>
      <c r="D50" s="396"/>
      <c r="E50" s="396"/>
      <c r="F50" s="397"/>
      <c r="G50" s="404"/>
      <c r="H50" s="398"/>
    </row>
  </sheetData>
  <mergeCells count="22">
    <mergeCell ref="C12:C13"/>
    <mergeCell ref="C3:H3"/>
    <mergeCell ref="C4:H4"/>
    <mergeCell ref="C5:H5"/>
    <mergeCell ref="C6:H6"/>
    <mergeCell ref="C9:C10"/>
    <mergeCell ref="C17:C18"/>
    <mergeCell ref="F14:F15"/>
    <mergeCell ref="G14:G15"/>
    <mergeCell ref="C14:C16"/>
    <mergeCell ref="D14:D15"/>
    <mergeCell ref="C33:C35"/>
    <mergeCell ref="C31:C32"/>
    <mergeCell ref="C28:C30"/>
    <mergeCell ref="C25:C27"/>
    <mergeCell ref="C19:C21"/>
    <mergeCell ref="G39:G40"/>
    <mergeCell ref="C46:C47"/>
    <mergeCell ref="C42:C43"/>
    <mergeCell ref="F38:F41"/>
    <mergeCell ref="C36:C37"/>
    <mergeCell ref="C38:C41"/>
  </mergeCells>
  <conditionalFormatting sqref="F9">
    <cfRule type="dataBar" priority="34">
      <dataBar>
        <cfvo type="num" val="0"/>
        <cfvo type="num" val="1"/>
        <color theme="4" tint="0.39997558519241921"/>
      </dataBar>
      <extLst>
        <ext xmlns:x14="http://schemas.microsoft.com/office/spreadsheetml/2009/9/main" uri="{B025F937-C7B1-47D3-B67F-A62EFF666E3E}">
          <x14:id>{5278AC1A-34B7-4CCC-A7B6-3DAE81BA87F3}</x14:id>
        </ext>
      </extLst>
    </cfRule>
  </conditionalFormatting>
  <conditionalFormatting sqref="F10">
    <cfRule type="dataBar" priority="33">
      <dataBar>
        <cfvo type="num" val="0"/>
        <cfvo type="num" val="1"/>
        <color theme="4" tint="0.39997558519241921"/>
      </dataBar>
      <extLst>
        <ext xmlns:x14="http://schemas.microsoft.com/office/spreadsheetml/2009/9/main" uri="{B025F937-C7B1-47D3-B67F-A62EFF666E3E}">
          <x14:id>{A36ED299-9F08-4814-89B1-87B580881D33}</x14:id>
        </ext>
      </extLst>
    </cfRule>
  </conditionalFormatting>
  <conditionalFormatting sqref="F11">
    <cfRule type="dataBar" priority="32">
      <dataBar>
        <cfvo type="num" val="0"/>
        <cfvo type="num" val="1"/>
        <color theme="4" tint="0.39997558519241921"/>
      </dataBar>
      <extLst>
        <ext xmlns:x14="http://schemas.microsoft.com/office/spreadsheetml/2009/9/main" uri="{B025F937-C7B1-47D3-B67F-A62EFF666E3E}">
          <x14:id>{DF19573A-BC99-475B-89A7-610846EBAF6B}</x14:id>
        </ext>
      </extLst>
    </cfRule>
  </conditionalFormatting>
  <conditionalFormatting sqref="F12">
    <cfRule type="dataBar" priority="31">
      <dataBar>
        <cfvo type="num" val="0"/>
        <cfvo type="num" val="1"/>
        <color theme="4" tint="0.39997558519241921"/>
      </dataBar>
      <extLst>
        <ext xmlns:x14="http://schemas.microsoft.com/office/spreadsheetml/2009/9/main" uri="{B025F937-C7B1-47D3-B67F-A62EFF666E3E}">
          <x14:id>{1A6E5988-E3D0-4839-BF51-A5E212198D13}</x14:id>
        </ext>
      </extLst>
    </cfRule>
  </conditionalFormatting>
  <conditionalFormatting sqref="F13">
    <cfRule type="dataBar" priority="30">
      <dataBar>
        <cfvo type="num" val="0"/>
        <cfvo type="num" val="1"/>
        <color theme="4" tint="0.39997558519241921"/>
      </dataBar>
      <extLst>
        <ext xmlns:x14="http://schemas.microsoft.com/office/spreadsheetml/2009/9/main" uri="{B025F937-C7B1-47D3-B67F-A62EFF666E3E}">
          <x14:id>{D6A0D739-394D-417F-9185-1C676AD76C97}</x14:id>
        </ext>
      </extLst>
    </cfRule>
  </conditionalFormatting>
  <conditionalFormatting sqref="F14">
    <cfRule type="dataBar" priority="29">
      <dataBar>
        <cfvo type="num" val="0"/>
        <cfvo type="num" val="1"/>
        <color theme="4" tint="0.39997558519241921"/>
      </dataBar>
      <extLst>
        <ext xmlns:x14="http://schemas.microsoft.com/office/spreadsheetml/2009/9/main" uri="{B025F937-C7B1-47D3-B67F-A62EFF666E3E}">
          <x14:id>{FEC815D5-780E-45D7-8A60-108B34C36C84}</x14:id>
        </ext>
      </extLst>
    </cfRule>
  </conditionalFormatting>
  <conditionalFormatting sqref="F16">
    <cfRule type="dataBar" priority="28">
      <dataBar>
        <cfvo type="num" val="0"/>
        <cfvo type="num" val="1"/>
        <color theme="4" tint="0.39997558519241921"/>
      </dataBar>
      <extLst>
        <ext xmlns:x14="http://schemas.microsoft.com/office/spreadsheetml/2009/9/main" uri="{B025F937-C7B1-47D3-B67F-A62EFF666E3E}">
          <x14:id>{AFDD087F-E1F3-4570-AB32-1B53EBC817FB}</x14:id>
        </ext>
      </extLst>
    </cfRule>
  </conditionalFormatting>
  <conditionalFormatting sqref="F17:F18">
    <cfRule type="dataBar" priority="27">
      <dataBar>
        <cfvo type="num" val="0"/>
        <cfvo type="num" val="1"/>
        <color theme="4" tint="0.39997558519241921"/>
      </dataBar>
      <extLst>
        <ext xmlns:x14="http://schemas.microsoft.com/office/spreadsheetml/2009/9/main" uri="{B025F937-C7B1-47D3-B67F-A62EFF666E3E}">
          <x14:id>{677FBE41-489F-4611-8170-FEC6E5B198F7}</x14:id>
        </ext>
      </extLst>
    </cfRule>
  </conditionalFormatting>
  <conditionalFormatting sqref="F19">
    <cfRule type="dataBar" priority="26">
      <dataBar>
        <cfvo type="num" val="0"/>
        <cfvo type="num" val="1"/>
        <color theme="4" tint="0.39997558519241921"/>
      </dataBar>
      <extLst>
        <ext xmlns:x14="http://schemas.microsoft.com/office/spreadsheetml/2009/9/main" uri="{B025F937-C7B1-47D3-B67F-A62EFF666E3E}">
          <x14:id>{ABBFC704-AE91-4642-A5AA-98110795C584}</x14:id>
        </ext>
      </extLst>
    </cfRule>
  </conditionalFormatting>
  <conditionalFormatting sqref="F20:F21">
    <cfRule type="dataBar" priority="25">
      <dataBar>
        <cfvo type="num" val="0"/>
        <cfvo type="num" val="1"/>
        <color theme="4" tint="0.39997558519241921"/>
      </dataBar>
      <extLst>
        <ext xmlns:x14="http://schemas.microsoft.com/office/spreadsheetml/2009/9/main" uri="{B025F937-C7B1-47D3-B67F-A62EFF666E3E}">
          <x14:id>{B7FE84F3-A0C4-414A-851B-8EA482B4FF43}</x14:id>
        </ext>
      </extLst>
    </cfRule>
  </conditionalFormatting>
  <conditionalFormatting sqref="F22">
    <cfRule type="dataBar" priority="24">
      <dataBar>
        <cfvo type="num" val="0"/>
        <cfvo type="num" val="1"/>
        <color theme="4" tint="0.39997558519241921"/>
      </dataBar>
      <extLst>
        <ext xmlns:x14="http://schemas.microsoft.com/office/spreadsheetml/2009/9/main" uri="{B025F937-C7B1-47D3-B67F-A62EFF666E3E}">
          <x14:id>{26FD8808-24A1-4E42-BE6E-D8E63A62CA9D}</x14:id>
        </ext>
      </extLst>
    </cfRule>
  </conditionalFormatting>
  <conditionalFormatting sqref="F23">
    <cfRule type="dataBar" priority="23">
      <dataBar>
        <cfvo type="num" val="0"/>
        <cfvo type="num" val="1"/>
        <color theme="4" tint="0.39997558519241921"/>
      </dataBar>
      <extLst>
        <ext xmlns:x14="http://schemas.microsoft.com/office/spreadsheetml/2009/9/main" uri="{B025F937-C7B1-47D3-B67F-A62EFF666E3E}">
          <x14:id>{FE536BB9-1534-459A-9267-93C3404CF059}</x14:id>
        </ext>
      </extLst>
    </cfRule>
  </conditionalFormatting>
  <conditionalFormatting sqref="F25">
    <cfRule type="dataBar" priority="22">
      <dataBar>
        <cfvo type="num" val="0"/>
        <cfvo type="num" val="1"/>
        <color theme="4" tint="0.39997558519241921"/>
      </dataBar>
      <extLst>
        <ext xmlns:x14="http://schemas.microsoft.com/office/spreadsheetml/2009/9/main" uri="{B025F937-C7B1-47D3-B67F-A62EFF666E3E}">
          <x14:id>{F70C79BC-E7A5-4B1C-8060-A251CB0E5CC7}</x14:id>
        </ext>
      </extLst>
    </cfRule>
  </conditionalFormatting>
  <conditionalFormatting sqref="F27">
    <cfRule type="dataBar" priority="21">
      <dataBar>
        <cfvo type="num" val="0"/>
        <cfvo type="num" val="1"/>
        <color theme="4" tint="0.39997558519241921"/>
      </dataBar>
      <extLst>
        <ext xmlns:x14="http://schemas.microsoft.com/office/spreadsheetml/2009/9/main" uri="{B025F937-C7B1-47D3-B67F-A62EFF666E3E}">
          <x14:id>{E23AFBCE-7AB8-40DD-8A54-FEA73A13046E}</x14:id>
        </ext>
      </extLst>
    </cfRule>
  </conditionalFormatting>
  <conditionalFormatting sqref="F26">
    <cfRule type="dataBar" priority="20">
      <dataBar>
        <cfvo type="num" val="0"/>
        <cfvo type="num" val="1"/>
        <color theme="4" tint="0.39997558519241921"/>
      </dataBar>
      <extLst>
        <ext xmlns:x14="http://schemas.microsoft.com/office/spreadsheetml/2009/9/main" uri="{B025F937-C7B1-47D3-B67F-A62EFF666E3E}">
          <x14:id>{581112D2-7298-4970-AB50-CEC7F3B53238}</x14:id>
        </ext>
      </extLst>
    </cfRule>
  </conditionalFormatting>
  <conditionalFormatting sqref="F28">
    <cfRule type="dataBar" priority="19">
      <dataBar>
        <cfvo type="num" val="0"/>
        <cfvo type="num" val="1"/>
        <color theme="4" tint="0.39997558519241921"/>
      </dataBar>
      <extLst>
        <ext xmlns:x14="http://schemas.microsoft.com/office/spreadsheetml/2009/9/main" uri="{B025F937-C7B1-47D3-B67F-A62EFF666E3E}">
          <x14:id>{69CBE41B-7523-4EE0-8FCC-1A4E6EC8EEBF}</x14:id>
        </ext>
      </extLst>
    </cfRule>
  </conditionalFormatting>
  <conditionalFormatting sqref="F29">
    <cfRule type="dataBar" priority="18">
      <dataBar>
        <cfvo type="num" val="0"/>
        <cfvo type="num" val="1"/>
        <color theme="4" tint="0.39997558519241921"/>
      </dataBar>
      <extLst>
        <ext xmlns:x14="http://schemas.microsoft.com/office/spreadsheetml/2009/9/main" uri="{B025F937-C7B1-47D3-B67F-A62EFF666E3E}">
          <x14:id>{5DF05134-9E9A-44CC-B660-9F8B6426157B}</x14:id>
        </ext>
      </extLst>
    </cfRule>
  </conditionalFormatting>
  <conditionalFormatting sqref="F30">
    <cfRule type="dataBar" priority="17">
      <dataBar>
        <cfvo type="num" val="0"/>
        <cfvo type="num" val="1"/>
        <color theme="4" tint="0.39997558519241921"/>
      </dataBar>
      <extLst>
        <ext xmlns:x14="http://schemas.microsoft.com/office/spreadsheetml/2009/9/main" uri="{B025F937-C7B1-47D3-B67F-A62EFF666E3E}">
          <x14:id>{E2DA20F7-624D-4DB6-9D41-CFFC001E66CC}</x14:id>
        </ext>
      </extLst>
    </cfRule>
  </conditionalFormatting>
  <conditionalFormatting sqref="F31">
    <cfRule type="dataBar" priority="16">
      <dataBar>
        <cfvo type="num" val="0"/>
        <cfvo type="num" val="1"/>
        <color theme="4" tint="0.39997558519241921"/>
      </dataBar>
      <extLst>
        <ext xmlns:x14="http://schemas.microsoft.com/office/spreadsheetml/2009/9/main" uri="{B025F937-C7B1-47D3-B67F-A62EFF666E3E}">
          <x14:id>{C73F188C-8DF0-4B4F-A3C3-94F0B22559E3}</x14:id>
        </ext>
      </extLst>
    </cfRule>
  </conditionalFormatting>
  <conditionalFormatting sqref="F35">
    <cfRule type="dataBar" priority="15">
      <dataBar>
        <cfvo type="num" val="0"/>
        <cfvo type="num" val="1"/>
        <color theme="4" tint="0.39997558519241921"/>
      </dataBar>
      <extLst>
        <ext xmlns:x14="http://schemas.microsoft.com/office/spreadsheetml/2009/9/main" uri="{B025F937-C7B1-47D3-B67F-A62EFF666E3E}">
          <x14:id>{7331FB28-A987-49D7-AD1A-1E0A6781A35B}</x14:id>
        </ext>
      </extLst>
    </cfRule>
  </conditionalFormatting>
  <conditionalFormatting sqref="F38">
    <cfRule type="dataBar" priority="14">
      <dataBar>
        <cfvo type="num" val="0"/>
        <cfvo type="num" val="1"/>
        <color theme="4" tint="0.39997558519241921"/>
      </dataBar>
      <extLst>
        <ext xmlns:x14="http://schemas.microsoft.com/office/spreadsheetml/2009/9/main" uri="{B025F937-C7B1-47D3-B67F-A62EFF666E3E}">
          <x14:id>{3326FDF7-920A-4B85-83B6-79563EBF2B4D}</x14:id>
        </ext>
      </extLst>
    </cfRule>
  </conditionalFormatting>
  <conditionalFormatting sqref="F42">
    <cfRule type="dataBar" priority="13">
      <dataBar>
        <cfvo type="num" val="0"/>
        <cfvo type="num" val="1"/>
        <color theme="4" tint="0.39997558519241921"/>
      </dataBar>
      <extLst>
        <ext xmlns:x14="http://schemas.microsoft.com/office/spreadsheetml/2009/9/main" uri="{B025F937-C7B1-47D3-B67F-A62EFF666E3E}">
          <x14:id>{E701DB52-8B96-4EF5-B3CE-A3EB02BAEE5B}</x14:id>
        </ext>
      </extLst>
    </cfRule>
  </conditionalFormatting>
  <conditionalFormatting sqref="F43">
    <cfRule type="dataBar" priority="12">
      <dataBar>
        <cfvo type="num" val="0"/>
        <cfvo type="num" val="1"/>
        <color theme="4" tint="0.39997558519241921"/>
      </dataBar>
      <extLst>
        <ext xmlns:x14="http://schemas.microsoft.com/office/spreadsheetml/2009/9/main" uri="{B025F937-C7B1-47D3-B67F-A62EFF666E3E}">
          <x14:id>{6E9A93C4-931F-4676-90B9-42F76AC91F03}</x14:id>
        </ext>
      </extLst>
    </cfRule>
  </conditionalFormatting>
  <conditionalFormatting sqref="F44">
    <cfRule type="dataBar" priority="11">
      <dataBar>
        <cfvo type="num" val="0"/>
        <cfvo type="num" val="1"/>
        <color theme="4" tint="0.39997558519241921"/>
      </dataBar>
      <extLst>
        <ext xmlns:x14="http://schemas.microsoft.com/office/spreadsheetml/2009/9/main" uri="{B025F937-C7B1-47D3-B67F-A62EFF666E3E}">
          <x14:id>{24F36B08-BDE5-4AF0-9D1C-8B615CFBBE53}</x14:id>
        </ext>
      </extLst>
    </cfRule>
  </conditionalFormatting>
  <conditionalFormatting sqref="F46">
    <cfRule type="dataBar" priority="10">
      <dataBar>
        <cfvo type="num" val="0"/>
        <cfvo type="num" val="1"/>
        <color theme="4" tint="0.39997558519241921"/>
      </dataBar>
      <extLst>
        <ext xmlns:x14="http://schemas.microsoft.com/office/spreadsheetml/2009/9/main" uri="{B025F937-C7B1-47D3-B67F-A62EFF666E3E}">
          <x14:id>{18ED4079-9155-47A4-9ACA-2B8F671CB332}</x14:id>
        </ext>
      </extLst>
    </cfRule>
  </conditionalFormatting>
  <conditionalFormatting sqref="F47">
    <cfRule type="dataBar" priority="9">
      <dataBar>
        <cfvo type="num" val="0"/>
        <cfvo type="num" val="1"/>
        <color theme="4" tint="0.39997558519241921"/>
      </dataBar>
      <extLst>
        <ext xmlns:x14="http://schemas.microsoft.com/office/spreadsheetml/2009/9/main" uri="{B025F937-C7B1-47D3-B67F-A62EFF666E3E}">
          <x14:id>{852BEE73-F50A-4673-B623-47FC26B8F1B9}</x14:id>
        </ext>
      </extLst>
    </cfRule>
  </conditionalFormatting>
  <conditionalFormatting sqref="F48">
    <cfRule type="dataBar" priority="8">
      <dataBar>
        <cfvo type="num" val="0"/>
        <cfvo type="num" val="1"/>
        <color theme="4" tint="0.39997558519241921"/>
      </dataBar>
      <extLst>
        <ext xmlns:x14="http://schemas.microsoft.com/office/spreadsheetml/2009/9/main" uri="{B025F937-C7B1-47D3-B67F-A62EFF666E3E}">
          <x14:id>{D128274C-BD4F-4727-A48F-FD6711E9F23B}</x14:id>
        </ext>
      </extLst>
    </cfRule>
  </conditionalFormatting>
  <conditionalFormatting sqref="F49">
    <cfRule type="dataBar" priority="7">
      <dataBar>
        <cfvo type="num" val="0"/>
        <cfvo type="num" val="1"/>
        <color theme="4" tint="0.39997558519241921"/>
      </dataBar>
      <extLst>
        <ext xmlns:x14="http://schemas.microsoft.com/office/spreadsheetml/2009/9/main" uri="{B025F937-C7B1-47D3-B67F-A62EFF666E3E}">
          <x14:id>{713B7D35-6E18-40DD-B303-9DC5CB524662}</x14:id>
        </ext>
      </extLst>
    </cfRule>
  </conditionalFormatting>
  <conditionalFormatting sqref="F24">
    <cfRule type="dataBar" priority="4">
      <dataBar>
        <cfvo type="num" val="0"/>
        <cfvo type="num" val="1"/>
        <color theme="4" tint="0.39997558519241921"/>
      </dataBar>
      <extLst>
        <ext xmlns:x14="http://schemas.microsoft.com/office/spreadsheetml/2009/9/main" uri="{B025F937-C7B1-47D3-B67F-A62EFF666E3E}">
          <x14:id>{AE14B6E5-40ED-490B-832A-BC4265B4583A}</x14:id>
        </ext>
      </extLst>
    </cfRule>
  </conditionalFormatting>
  <conditionalFormatting sqref="F45">
    <cfRule type="dataBar" priority="5">
      <dataBar>
        <cfvo type="num" val="0"/>
        <cfvo type="num" val="1"/>
        <color theme="4" tint="0.39997558519241921"/>
      </dataBar>
      <extLst>
        <ext xmlns:x14="http://schemas.microsoft.com/office/spreadsheetml/2009/9/main" uri="{B025F937-C7B1-47D3-B67F-A62EFF666E3E}">
          <x14:id>{4A7DFC6C-C4BA-4DF3-9166-6839846DFCCF}</x14:id>
        </ext>
      </extLst>
    </cfRule>
  </conditionalFormatting>
  <conditionalFormatting sqref="F36:F37">
    <cfRule type="dataBar" priority="3">
      <dataBar>
        <cfvo type="num" val="0"/>
        <cfvo type="num" val="1"/>
        <color theme="4" tint="0.39997558519241921"/>
      </dataBar>
      <extLst>
        <ext xmlns:x14="http://schemas.microsoft.com/office/spreadsheetml/2009/9/main" uri="{B025F937-C7B1-47D3-B67F-A62EFF666E3E}">
          <x14:id>{434945C8-7039-4171-9176-B8B31F383DB4}</x14:id>
        </ext>
      </extLst>
    </cfRule>
  </conditionalFormatting>
  <conditionalFormatting sqref="F32">
    <cfRule type="dataBar" priority="2">
      <dataBar>
        <cfvo type="num" val="0"/>
        <cfvo type="num" val="1"/>
        <color theme="4" tint="0.39997558519241921"/>
      </dataBar>
      <extLst>
        <ext xmlns:x14="http://schemas.microsoft.com/office/spreadsheetml/2009/9/main" uri="{B025F937-C7B1-47D3-B67F-A62EFF666E3E}">
          <x14:id>{BB247D91-FBA5-4244-93DC-03D3C2AC6A73}</x14:id>
        </ext>
      </extLst>
    </cfRule>
  </conditionalFormatting>
  <conditionalFormatting sqref="F33:F34">
    <cfRule type="dataBar" priority="1">
      <dataBar>
        <cfvo type="num" val="0"/>
        <cfvo type="num" val="1"/>
        <color theme="4" tint="0.39997558519241921"/>
      </dataBar>
      <extLst>
        <ext xmlns:x14="http://schemas.microsoft.com/office/spreadsheetml/2009/9/main" uri="{B025F937-C7B1-47D3-B67F-A62EFF666E3E}">
          <x14:id>{4EF547B5-3BA0-4144-9B31-0EB4F83CC43A}</x14:id>
        </ext>
      </extLst>
    </cfRule>
  </conditionalFormatting>
  <pageMargins left="0.25" right="0.25" top="0.17" bottom="0.17" header="0.17" footer="0.17"/>
  <pageSetup scale="47" fitToHeight="0" orientation="landscape" r:id="rId1"/>
  <extLst>
    <ext xmlns:x14="http://schemas.microsoft.com/office/spreadsheetml/2009/9/main" uri="{78C0D931-6437-407d-A8EE-F0AAD7539E65}">
      <x14:conditionalFormattings>
        <x14:conditionalFormatting xmlns:xm="http://schemas.microsoft.com/office/excel/2006/main">
          <x14:cfRule type="dataBar" id="{5278AC1A-34B7-4CCC-A7B6-3DAE81BA87F3}">
            <x14:dataBar minLength="0" maxLength="100">
              <x14:cfvo type="num">
                <xm:f>0</xm:f>
              </x14:cfvo>
              <x14:cfvo type="num">
                <xm:f>1</xm:f>
              </x14:cfvo>
              <x14:negativeFillColor rgb="FFFF0000"/>
              <x14:axisColor rgb="FF000000"/>
            </x14:dataBar>
          </x14:cfRule>
          <xm:sqref>F9</xm:sqref>
        </x14:conditionalFormatting>
        <x14:conditionalFormatting xmlns:xm="http://schemas.microsoft.com/office/excel/2006/main">
          <x14:cfRule type="dataBar" id="{A36ED299-9F08-4814-89B1-87B580881D33}">
            <x14:dataBar minLength="0" maxLength="100">
              <x14:cfvo type="num">
                <xm:f>0</xm:f>
              </x14:cfvo>
              <x14:cfvo type="num">
                <xm:f>1</xm:f>
              </x14:cfvo>
              <x14:negativeFillColor rgb="FFFF0000"/>
              <x14:axisColor rgb="FF000000"/>
            </x14:dataBar>
          </x14:cfRule>
          <xm:sqref>F10</xm:sqref>
        </x14:conditionalFormatting>
        <x14:conditionalFormatting xmlns:xm="http://schemas.microsoft.com/office/excel/2006/main">
          <x14:cfRule type="dataBar" id="{DF19573A-BC99-475B-89A7-610846EBAF6B}">
            <x14:dataBar minLength="0" maxLength="100">
              <x14:cfvo type="num">
                <xm:f>0</xm:f>
              </x14:cfvo>
              <x14:cfvo type="num">
                <xm:f>1</xm:f>
              </x14:cfvo>
              <x14:negativeFillColor rgb="FFFF0000"/>
              <x14:axisColor rgb="FF000000"/>
            </x14:dataBar>
          </x14:cfRule>
          <xm:sqref>F11</xm:sqref>
        </x14:conditionalFormatting>
        <x14:conditionalFormatting xmlns:xm="http://schemas.microsoft.com/office/excel/2006/main">
          <x14:cfRule type="dataBar" id="{1A6E5988-E3D0-4839-BF51-A5E212198D13}">
            <x14:dataBar minLength="0" maxLength="100">
              <x14:cfvo type="num">
                <xm:f>0</xm:f>
              </x14:cfvo>
              <x14:cfvo type="num">
                <xm:f>1</xm:f>
              </x14:cfvo>
              <x14:negativeFillColor rgb="FFFF0000"/>
              <x14:axisColor rgb="FF000000"/>
            </x14:dataBar>
          </x14:cfRule>
          <xm:sqref>F12</xm:sqref>
        </x14:conditionalFormatting>
        <x14:conditionalFormatting xmlns:xm="http://schemas.microsoft.com/office/excel/2006/main">
          <x14:cfRule type="dataBar" id="{D6A0D739-394D-417F-9185-1C676AD76C97}">
            <x14:dataBar minLength="0" maxLength="100">
              <x14:cfvo type="num">
                <xm:f>0</xm:f>
              </x14:cfvo>
              <x14:cfvo type="num">
                <xm:f>1</xm:f>
              </x14:cfvo>
              <x14:negativeFillColor rgb="FFFF0000"/>
              <x14:axisColor rgb="FF000000"/>
            </x14:dataBar>
          </x14:cfRule>
          <xm:sqref>F13</xm:sqref>
        </x14:conditionalFormatting>
        <x14:conditionalFormatting xmlns:xm="http://schemas.microsoft.com/office/excel/2006/main">
          <x14:cfRule type="dataBar" id="{FEC815D5-780E-45D7-8A60-108B34C36C84}">
            <x14:dataBar minLength="0" maxLength="100">
              <x14:cfvo type="num">
                <xm:f>0</xm:f>
              </x14:cfvo>
              <x14:cfvo type="num">
                <xm:f>1</xm:f>
              </x14:cfvo>
              <x14:negativeFillColor rgb="FFFF0000"/>
              <x14:axisColor rgb="FF000000"/>
            </x14:dataBar>
          </x14:cfRule>
          <xm:sqref>F14</xm:sqref>
        </x14:conditionalFormatting>
        <x14:conditionalFormatting xmlns:xm="http://schemas.microsoft.com/office/excel/2006/main">
          <x14:cfRule type="dataBar" id="{AFDD087F-E1F3-4570-AB32-1B53EBC817FB}">
            <x14:dataBar minLength="0" maxLength="100">
              <x14:cfvo type="num">
                <xm:f>0</xm:f>
              </x14:cfvo>
              <x14:cfvo type="num">
                <xm:f>1</xm:f>
              </x14:cfvo>
              <x14:negativeFillColor rgb="FFFF0000"/>
              <x14:axisColor rgb="FF000000"/>
            </x14:dataBar>
          </x14:cfRule>
          <xm:sqref>F16</xm:sqref>
        </x14:conditionalFormatting>
        <x14:conditionalFormatting xmlns:xm="http://schemas.microsoft.com/office/excel/2006/main">
          <x14:cfRule type="dataBar" id="{677FBE41-489F-4611-8170-FEC6E5B198F7}">
            <x14:dataBar minLength="0" maxLength="100">
              <x14:cfvo type="num">
                <xm:f>0</xm:f>
              </x14:cfvo>
              <x14:cfvo type="num">
                <xm:f>1</xm:f>
              </x14:cfvo>
              <x14:negativeFillColor rgb="FFFF0000"/>
              <x14:axisColor rgb="FF000000"/>
            </x14:dataBar>
          </x14:cfRule>
          <xm:sqref>F17:F18</xm:sqref>
        </x14:conditionalFormatting>
        <x14:conditionalFormatting xmlns:xm="http://schemas.microsoft.com/office/excel/2006/main">
          <x14:cfRule type="dataBar" id="{ABBFC704-AE91-4642-A5AA-98110795C584}">
            <x14:dataBar minLength="0" maxLength="100">
              <x14:cfvo type="num">
                <xm:f>0</xm:f>
              </x14:cfvo>
              <x14:cfvo type="num">
                <xm:f>1</xm:f>
              </x14:cfvo>
              <x14:negativeFillColor rgb="FFFF0000"/>
              <x14:axisColor rgb="FF000000"/>
            </x14:dataBar>
          </x14:cfRule>
          <xm:sqref>F19</xm:sqref>
        </x14:conditionalFormatting>
        <x14:conditionalFormatting xmlns:xm="http://schemas.microsoft.com/office/excel/2006/main">
          <x14:cfRule type="dataBar" id="{B7FE84F3-A0C4-414A-851B-8EA482B4FF43}">
            <x14:dataBar minLength="0" maxLength="100">
              <x14:cfvo type="num">
                <xm:f>0</xm:f>
              </x14:cfvo>
              <x14:cfvo type="num">
                <xm:f>1</xm:f>
              </x14:cfvo>
              <x14:negativeFillColor rgb="FFFF0000"/>
              <x14:axisColor rgb="FF000000"/>
            </x14:dataBar>
          </x14:cfRule>
          <xm:sqref>F20:F21</xm:sqref>
        </x14:conditionalFormatting>
        <x14:conditionalFormatting xmlns:xm="http://schemas.microsoft.com/office/excel/2006/main">
          <x14:cfRule type="dataBar" id="{26FD8808-24A1-4E42-BE6E-D8E63A62CA9D}">
            <x14:dataBar minLength="0" maxLength="100">
              <x14:cfvo type="num">
                <xm:f>0</xm:f>
              </x14:cfvo>
              <x14:cfvo type="num">
                <xm:f>1</xm:f>
              </x14:cfvo>
              <x14:negativeFillColor rgb="FFFF0000"/>
              <x14:axisColor rgb="FF000000"/>
            </x14:dataBar>
          </x14:cfRule>
          <xm:sqref>F22</xm:sqref>
        </x14:conditionalFormatting>
        <x14:conditionalFormatting xmlns:xm="http://schemas.microsoft.com/office/excel/2006/main">
          <x14:cfRule type="dataBar" id="{FE536BB9-1534-459A-9267-93C3404CF059}">
            <x14:dataBar minLength="0" maxLength="100">
              <x14:cfvo type="num">
                <xm:f>0</xm:f>
              </x14:cfvo>
              <x14:cfvo type="num">
                <xm:f>1</xm:f>
              </x14:cfvo>
              <x14:negativeFillColor rgb="FFFF0000"/>
              <x14:axisColor rgb="FF000000"/>
            </x14:dataBar>
          </x14:cfRule>
          <xm:sqref>F23</xm:sqref>
        </x14:conditionalFormatting>
        <x14:conditionalFormatting xmlns:xm="http://schemas.microsoft.com/office/excel/2006/main">
          <x14:cfRule type="dataBar" id="{F70C79BC-E7A5-4B1C-8060-A251CB0E5CC7}">
            <x14:dataBar minLength="0" maxLength="100">
              <x14:cfvo type="num">
                <xm:f>0</xm:f>
              </x14:cfvo>
              <x14:cfvo type="num">
                <xm:f>1</xm:f>
              </x14:cfvo>
              <x14:negativeFillColor rgb="FFFF0000"/>
              <x14:axisColor rgb="FF000000"/>
            </x14:dataBar>
          </x14:cfRule>
          <xm:sqref>F25</xm:sqref>
        </x14:conditionalFormatting>
        <x14:conditionalFormatting xmlns:xm="http://schemas.microsoft.com/office/excel/2006/main">
          <x14:cfRule type="dataBar" id="{E23AFBCE-7AB8-40DD-8A54-FEA73A13046E}">
            <x14:dataBar minLength="0" maxLength="100">
              <x14:cfvo type="num">
                <xm:f>0</xm:f>
              </x14:cfvo>
              <x14:cfvo type="num">
                <xm:f>1</xm:f>
              </x14:cfvo>
              <x14:negativeFillColor rgb="FFFF0000"/>
              <x14:axisColor rgb="FF000000"/>
            </x14:dataBar>
          </x14:cfRule>
          <xm:sqref>F27</xm:sqref>
        </x14:conditionalFormatting>
        <x14:conditionalFormatting xmlns:xm="http://schemas.microsoft.com/office/excel/2006/main">
          <x14:cfRule type="dataBar" id="{581112D2-7298-4970-AB50-CEC7F3B53238}">
            <x14:dataBar minLength="0" maxLength="100">
              <x14:cfvo type="num">
                <xm:f>0</xm:f>
              </x14:cfvo>
              <x14:cfvo type="num">
                <xm:f>1</xm:f>
              </x14:cfvo>
              <x14:negativeFillColor rgb="FFFF0000"/>
              <x14:axisColor rgb="FF000000"/>
            </x14:dataBar>
          </x14:cfRule>
          <xm:sqref>F26</xm:sqref>
        </x14:conditionalFormatting>
        <x14:conditionalFormatting xmlns:xm="http://schemas.microsoft.com/office/excel/2006/main">
          <x14:cfRule type="dataBar" id="{69CBE41B-7523-4EE0-8FCC-1A4E6EC8EEBF}">
            <x14:dataBar minLength="0" maxLength="100">
              <x14:cfvo type="num">
                <xm:f>0</xm:f>
              </x14:cfvo>
              <x14:cfvo type="num">
                <xm:f>1</xm:f>
              </x14:cfvo>
              <x14:negativeFillColor rgb="FFFF0000"/>
              <x14:axisColor rgb="FF000000"/>
            </x14:dataBar>
          </x14:cfRule>
          <xm:sqref>F28</xm:sqref>
        </x14:conditionalFormatting>
        <x14:conditionalFormatting xmlns:xm="http://schemas.microsoft.com/office/excel/2006/main">
          <x14:cfRule type="dataBar" id="{5DF05134-9E9A-44CC-B660-9F8B6426157B}">
            <x14:dataBar minLength="0" maxLength="100">
              <x14:cfvo type="num">
                <xm:f>0</xm:f>
              </x14:cfvo>
              <x14:cfvo type="num">
                <xm:f>1</xm:f>
              </x14:cfvo>
              <x14:negativeFillColor rgb="FFFF0000"/>
              <x14:axisColor rgb="FF000000"/>
            </x14:dataBar>
          </x14:cfRule>
          <xm:sqref>F29</xm:sqref>
        </x14:conditionalFormatting>
        <x14:conditionalFormatting xmlns:xm="http://schemas.microsoft.com/office/excel/2006/main">
          <x14:cfRule type="dataBar" id="{E2DA20F7-624D-4DB6-9D41-CFFC001E66CC}">
            <x14:dataBar minLength="0" maxLength="100">
              <x14:cfvo type="num">
                <xm:f>0</xm:f>
              </x14:cfvo>
              <x14:cfvo type="num">
                <xm:f>1</xm:f>
              </x14:cfvo>
              <x14:negativeFillColor rgb="FFFF0000"/>
              <x14:axisColor rgb="FF000000"/>
            </x14:dataBar>
          </x14:cfRule>
          <xm:sqref>F30</xm:sqref>
        </x14:conditionalFormatting>
        <x14:conditionalFormatting xmlns:xm="http://schemas.microsoft.com/office/excel/2006/main">
          <x14:cfRule type="dataBar" id="{C73F188C-8DF0-4B4F-A3C3-94F0B22559E3}">
            <x14:dataBar minLength="0" maxLength="100">
              <x14:cfvo type="num">
                <xm:f>0</xm:f>
              </x14:cfvo>
              <x14:cfvo type="num">
                <xm:f>1</xm:f>
              </x14:cfvo>
              <x14:negativeFillColor rgb="FFFF0000"/>
              <x14:axisColor rgb="FF000000"/>
            </x14:dataBar>
          </x14:cfRule>
          <xm:sqref>F31</xm:sqref>
        </x14:conditionalFormatting>
        <x14:conditionalFormatting xmlns:xm="http://schemas.microsoft.com/office/excel/2006/main">
          <x14:cfRule type="dataBar" id="{7331FB28-A987-49D7-AD1A-1E0A6781A35B}">
            <x14:dataBar minLength="0" maxLength="100">
              <x14:cfvo type="num">
                <xm:f>0</xm:f>
              </x14:cfvo>
              <x14:cfvo type="num">
                <xm:f>1</xm:f>
              </x14:cfvo>
              <x14:negativeFillColor rgb="FFFF0000"/>
              <x14:axisColor rgb="FF000000"/>
            </x14:dataBar>
          </x14:cfRule>
          <xm:sqref>F35</xm:sqref>
        </x14:conditionalFormatting>
        <x14:conditionalFormatting xmlns:xm="http://schemas.microsoft.com/office/excel/2006/main">
          <x14:cfRule type="dataBar" id="{3326FDF7-920A-4B85-83B6-79563EBF2B4D}">
            <x14:dataBar minLength="0" maxLength="100">
              <x14:cfvo type="num">
                <xm:f>0</xm:f>
              </x14:cfvo>
              <x14:cfvo type="num">
                <xm:f>1</xm:f>
              </x14:cfvo>
              <x14:negativeFillColor rgb="FFFF0000"/>
              <x14:axisColor rgb="FF000000"/>
            </x14:dataBar>
          </x14:cfRule>
          <xm:sqref>F38</xm:sqref>
        </x14:conditionalFormatting>
        <x14:conditionalFormatting xmlns:xm="http://schemas.microsoft.com/office/excel/2006/main">
          <x14:cfRule type="dataBar" id="{E701DB52-8B96-4EF5-B3CE-A3EB02BAEE5B}">
            <x14:dataBar minLength="0" maxLength="100">
              <x14:cfvo type="num">
                <xm:f>0</xm:f>
              </x14:cfvo>
              <x14:cfvo type="num">
                <xm:f>1</xm:f>
              </x14:cfvo>
              <x14:negativeFillColor rgb="FFFF0000"/>
              <x14:axisColor rgb="FF000000"/>
            </x14:dataBar>
          </x14:cfRule>
          <xm:sqref>F42</xm:sqref>
        </x14:conditionalFormatting>
        <x14:conditionalFormatting xmlns:xm="http://schemas.microsoft.com/office/excel/2006/main">
          <x14:cfRule type="dataBar" id="{6E9A93C4-931F-4676-90B9-42F76AC91F03}">
            <x14:dataBar minLength="0" maxLength="100">
              <x14:cfvo type="num">
                <xm:f>0</xm:f>
              </x14:cfvo>
              <x14:cfvo type="num">
                <xm:f>1</xm:f>
              </x14:cfvo>
              <x14:negativeFillColor rgb="FFFF0000"/>
              <x14:axisColor rgb="FF000000"/>
            </x14:dataBar>
          </x14:cfRule>
          <xm:sqref>F43</xm:sqref>
        </x14:conditionalFormatting>
        <x14:conditionalFormatting xmlns:xm="http://schemas.microsoft.com/office/excel/2006/main">
          <x14:cfRule type="dataBar" id="{24F36B08-BDE5-4AF0-9D1C-8B615CFBBE53}">
            <x14:dataBar minLength="0" maxLength="100">
              <x14:cfvo type="num">
                <xm:f>0</xm:f>
              </x14:cfvo>
              <x14:cfvo type="num">
                <xm:f>1</xm:f>
              </x14:cfvo>
              <x14:negativeFillColor rgb="FFFF0000"/>
              <x14:axisColor rgb="FF000000"/>
            </x14:dataBar>
          </x14:cfRule>
          <xm:sqref>F44</xm:sqref>
        </x14:conditionalFormatting>
        <x14:conditionalFormatting xmlns:xm="http://schemas.microsoft.com/office/excel/2006/main">
          <x14:cfRule type="dataBar" id="{18ED4079-9155-47A4-9ACA-2B8F671CB332}">
            <x14:dataBar minLength="0" maxLength="100">
              <x14:cfvo type="num">
                <xm:f>0</xm:f>
              </x14:cfvo>
              <x14:cfvo type="num">
                <xm:f>1</xm:f>
              </x14:cfvo>
              <x14:negativeFillColor rgb="FFFF0000"/>
              <x14:axisColor rgb="FF000000"/>
            </x14:dataBar>
          </x14:cfRule>
          <xm:sqref>F46</xm:sqref>
        </x14:conditionalFormatting>
        <x14:conditionalFormatting xmlns:xm="http://schemas.microsoft.com/office/excel/2006/main">
          <x14:cfRule type="dataBar" id="{852BEE73-F50A-4673-B623-47FC26B8F1B9}">
            <x14:dataBar minLength="0" maxLength="100">
              <x14:cfvo type="num">
                <xm:f>0</xm:f>
              </x14:cfvo>
              <x14:cfvo type="num">
                <xm:f>1</xm:f>
              </x14:cfvo>
              <x14:negativeFillColor rgb="FFFF0000"/>
              <x14:axisColor rgb="FF000000"/>
            </x14:dataBar>
          </x14:cfRule>
          <xm:sqref>F47</xm:sqref>
        </x14:conditionalFormatting>
        <x14:conditionalFormatting xmlns:xm="http://schemas.microsoft.com/office/excel/2006/main">
          <x14:cfRule type="dataBar" id="{D128274C-BD4F-4727-A48F-FD6711E9F23B}">
            <x14:dataBar minLength="0" maxLength="100">
              <x14:cfvo type="num">
                <xm:f>0</xm:f>
              </x14:cfvo>
              <x14:cfvo type="num">
                <xm:f>1</xm:f>
              </x14:cfvo>
              <x14:negativeFillColor rgb="FFFF0000"/>
              <x14:axisColor rgb="FF000000"/>
            </x14:dataBar>
          </x14:cfRule>
          <xm:sqref>F48</xm:sqref>
        </x14:conditionalFormatting>
        <x14:conditionalFormatting xmlns:xm="http://schemas.microsoft.com/office/excel/2006/main">
          <x14:cfRule type="dataBar" id="{713B7D35-6E18-40DD-B303-9DC5CB524662}">
            <x14:dataBar minLength="0" maxLength="100">
              <x14:cfvo type="num">
                <xm:f>0</xm:f>
              </x14:cfvo>
              <x14:cfvo type="num">
                <xm:f>1</xm:f>
              </x14:cfvo>
              <x14:negativeFillColor rgb="FFFF0000"/>
              <x14:axisColor rgb="FF000000"/>
            </x14:dataBar>
          </x14:cfRule>
          <xm:sqref>F49</xm:sqref>
        </x14:conditionalFormatting>
        <x14:conditionalFormatting xmlns:xm="http://schemas.microsoft.com/office/excel/2006/main">
          <x14:cfRule type="dataBar" id="{AE14B6E5-40ED-490B-832A-BC4265B4583A}">
            <x14:dataBar minLength="0" maxLength="100">
              <x14:cfvo type="num">
                <xm:f>0</xm:f>
              </x14:cfvo>
              <x14:cfvo type="num">
                <xm:f>1</xm:f>
              </x14:cfvo>
              <x14:negativeFillColor rgb="FFFF0000"/>
              <x14:axisColor rgb="FF000000"/>
            </x14:dataBar>
          </x14:cfRule>
          <xm:sqref>F24</xm:sqref>
        </x14:conditionalFormatting>
        <x14:conditionalFormatting xmlns:xm="http://schemas.microsoft.com/office/excel/2006/main">
          <x14:cfRule type="dataBar" id="{4A7DFC6C-C4BA-4DF3-9166-6839846DFCCF}">
            <x14:dataBar minLength="0" maxLength="100">
              <x14:cfvo type="num">
                <xm:f>0</xm:f>
              </x14:cfvo>
              <x14:cfvo type="num">
                <xm:f>1</xm:f>
              </x14:cfvo>
              <x14:negativeFillColor rgb="FFFF0000"/>
              <x14:axisColor rgb="FF000000"/>
            </x14:dataBar>
          </x14:cfRule>
          <xm:sqref>F45</xm:sqref>
        </x14:conditionalFormatting>
        <x14:conditionalFormatting xmlns:xm="http://schemas.microsoft.com/office/excel/2006/main">
          <x14:cfRule type="dataBar" id="{434945C8-7039-4171-9176-B8B31F383DB4}">
            <x14:dataBar minLength="0" maxLength="100">
              <x14:cfvo type="num">
                <xm:f>0</xm:f>
              </x14:cfvo>
              <x14:cfvo type="num">
                <xm:f>1</xm:f>
              </x14:cfvo>
              <x14:negativeFillColor rgb="FFFF0000"/>
              <x14:axisColor rgb="FF000000"/>
            </x14:dataBar>
          </x14:cfRule>
          <xm:sqref>F36:F37</xm:sqref>
        </x14:conditionalFormatting>
        <x14:conditionalFormatting xmlns:xm="http://schemas.microsoft.com/office/excel/2006/main">
          <x14:cfRule type="dataBar" id="{BB247D91-FBA5-4244-93DC-03D3C2AC6A73}">
            <x14:dataBar minLength="0" maxLength="100">
              <x14:cfvo type="num">
                <xm:f>0</xm:f>
              </x14:cfvo>
              <x14:cfvo type="num">
                <xm:f>1</xm:f>
              </x14:cfvo>
              <x14:negativeFillColor rgb="FFFF0000"/>
              <x14:axisColor rgb="FF000000"/>
            </x14:dataBar>
          </x14:cfRule>
          <xm:sqref>F32</xm:sqref>
        </x14:conditionalFormatting>
        <x14:conditionalFormatting xmlns:xm="http://schemas.microsoft.com/office/excel/2006/main">
          <x14:cfRule type="dataBar" id="{4EF547B5-3BA0-4144-9B31-0EB4F83CC43A}">
            <x14:dataBar minLength="0" maxLength="100">
              <x14:cfvo type="num">
                <xm:f>0</xm:f>
              </x14:cfvo>
              <x14:cfvo type="num">
                <xm:f>1</xm:f>
              </x14:cfvo>
              <x14:negativeFillColor rgb="FFFF0000"/>
              <x14:axisColor rgb="FF000000"/>
            </x14:dataBar>
          </x14:cfRule>
          <xm:sqref>F33:F34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1:E61"/>
  <sheetViews>
    <sheetView topLeftCell="A28" workbookViewId="0">
      <selection activeCell="C32" sqref="C32:D32"/>
    </sheetView>
  </sheetViews>
  <sheetFormatPr defaultColWidth="8.6328125" defaultRowHeight="14.5"/>
  <cols>
    <col min="1" max="1" width="1.36328125" customWidth="1"/>
    <col min="2" max="2" width="2" customWidth="1"/>
    <col min="3" max="3" width="53.36328125" customWidth="1"/>
    <col min="4" max="4" width="85.90625" bestFit="1" customWidth="1"/>
    <col min="5" max="5" width="2.453125" customWidth="1"/>
    <col min="6" max="6" width="1.453125" customWidth="1"/>
  </cols>
  <sheetData>
    <row r="1" spans="2:5" ht="15" thickBot="1"/>
    <row r="2" spans="2:5" ht="15" thickBot="1">
      <c r="B2" s="94"/>
      <c r="C2" s="54"/>
      <c r="D2" s="54"/>
      <c r="E2" s="55"/>
    </row>
    <row r="3" spans="2:5" ht="18" thickBot="1">
      <c r="B3" s="95"/>
      <c r="C3" s="922" t="s">
        <v>246</v>
      </c>
      <c r="D3" s="923"/>
      <c r="E3" s="96"/>
    </row>
    <row r="4" spans="2:5">
      <c r="B4" s="95"/>
      <c r="C4" s="97"/>
      <c r="D4" s="97"/>
      <c r="E4" s="96"/>
    </row>
    <row r="5" spans="2:5" ht="15" thickBot="1">
      <c r="B5" s="95"/>
      <c r="C5" s="98" t="s">
        <v>278</v>
      </c>
      <c r="D5" s="97"/>
      <c r="E5" s="96"/>
    </row>
    <row r="6" spans="2:5" ht="15.5" thickTop="1" thickBot="1">
      <c r="B6" s="95"/>
      <c r="C6" s="570" t="s">
        <v>247</v>
      </c>
      <c r="D6" s="571" t="s">
        <v>248</v>
      </c>
      <c r="E6" s="96"/>
    </row>
    <row r="7" spans="2:5" ht="71" thickTop="1" thickBot="1">
      <c r="B7" s="95"/>
      <c r="C7" s="572" t="s">
        <v>282</v>
      </c>
      <c r="D7" s="573" t="s">
        <v>1205</v>
      </c>
      <c r="E7" s="96"/>
    </row>
    <row r="8" spans="2:5" ht="75.75" customHeight="1" thickTop="1" thickBot="1">
      <c r="B8" s="95"/>
      <c r="C8" s="572" t="s">
        <v>1206</v>
      </c>
      <c r="D8" s="573" t="s">
        <v>1207</v>
      </c>
      <c r="E8" s="96"/>
    </row>
    <row r="9" spans="2:5" ht="75.75" customHeight="1" thickTop="1" thickBot="1">
      <c r="B9" s="95"/>
      <c r="C9" s="574" t="s">
        <v>757</v>
      </c>
      <c r="D9" s="573" t="s">
        <v>1208</v>
      </c>
      <c r="E9" s="96"/>
    </row>
    <row r="10" spans="2:5" ht="120.75" customHeight="1" thickTop="1" thickBot="1">
      <c r="B10" s="95"/>
      <c r="C10" s="574" t="s">
        <v>1209</v>
      </c>
      <c r="D10" s="573" t="s">
        <v>1210</v>
      </c>
      <c r="E10" s="96"/>
    </row>
    <row r="11" spans="2:5" ht="99" thickTop="1" thickBot="1">
      <c r="B11" s="95"/>
      <c r="C11" s="572" t="s">
        <v>751</v>
      </c>
      <c r="D11" s="573" t="s">
        <v>1211</v>
      </c>
      <c r="E11" s="96"/>
    </row>
    <row r="12" spans="2:5" ht="40.25" customHeight="1" thickTop="1">
      <c r="B12" s="95"/>
      <c r="C12" s="919" t="s">
        <v>758</v>
      </c>
      <c r="D12" s="919"/>
      <c r="E12" s="96"/>
    </row>
    <row r="13" spans="2:5">
      <c r="B13" s="95"/>
      <c r="C13" s="97"/>
      <c r="D13" s="97"/>
      <c r="E13" s="96"/>
    </row>
    <row r="14" spans="2:5" ht="15" thickBot="1">
      <c r="B14" s="95"/>
      <c r="C14" s="924" t="s">
        <v>279</v>
      </c>
      <c r="D14" s="924"/>
      <c r="E14" s="96"/>
    </row>
    <row r="15" spans="2:5" ht="15.5" thickTop="1" thickBot="1">
      <c r="B15" s="95"/>
      <c r="C15" s="570" t="s">
        <v>249</v>
      </c>
      <c r="D15" s="571" t="s">
        <v>248</v>
      </c>
      <c r="E15" s="96"/>
    </row>
    <row r="16" spans="2:5" ht="15.5" thickTop="1" thickBot="1">
      <c r="B16" s="95"/>
      <c r="C16" s="920" t="s">
        <v>280</v>
      </c>
      <c r="D16" s="921"/>
      <c r="E16" s="96"/>
    </row>
    <row r="17" spans="2:5" ht="57" thickTop="1" thickBot="1">
      <c r="B17" s="95"/>
      <c r="C17" s="572" t="s">
        <v>283</v>
      </c>
      <c r="D17" s="573" t="s">
        <v>1230</v>
      </c>
      <c r="E17" s="96"/>
    </row>
    <row r="18" spans="2:5" ht="43" thickTop="1" thickBot="1">
      <c r="B18" s="95"/>
      <c r="C18" s="572" t="s">
        <v>284</v>
      </c>
      <c r="D18" s="573" t="s">
        <v>1230</v>
      </c>
      <c r="E18" s="96"/>
    </row>
    <row r="19" spans="2:5" ht="16.5" customHeight="1" thickTop="1" thickBot="1">
      <c r="B19" s="95"/>
      <c r="C19" s="920" t="s">
        <v>650</v>
      </c>
      <c r="D19" s="921"/>
      <c r="E19" s="96"/>
    </row>
    <row r="20" spans="2:5" ht="75.75" customHeight="1" thickTop="1" thickBot="1">
      <c r="B20" s="95"/>
      <c r="C20" s="575" t="s">
        <v>1212</v>
      </c>
      <c r="D20" s="576"/>
      <c r="E20" s="96"/>
    </row>
    <row r="21" spans="2:5" ht="120.75" customHeight="1" thickTop="1" thickBot="1">
      <c r="B21" s="95"/>
      <c r="C21" s="575" t="s">
        <v>1213</v>
      </c>
      <c r="D21" s="576"/>
      <c r="E21" s="96"/>
    </row>
    <row r="22" spans="2:5" ht="15.5" thickTop="1" thickBot="1">
      <c r="B22" s="95"/>
      <c r="C22" s="920" t="s">
        <v>281</v>
      </c>
      <c r="D22" s="921"/>
      <c r="E22" s="96"/>
    </row>
    <row r="23" spans="2:5" ht="71" thickTop="1" thickBot="1">
      <c r="B23" s="95"/>
      <c r="C23" s="572" t="s">
        <v>285</v>
      </c>
      <c r="D23" s="576"/>
      <c r="E23" s="96"/>
    </row>
    <row r="24" spans="2:5" ht="43" thickTop="1" thickBot="1">
      <c r="B24" s="95"/>
      <c r="C24" s="572" t="s">
        <v>277</v>
      </c>
      <c r="D24" s="576"/>
      <c r="E24" s="96"/>
    </row>
    <row r="25" spans="2:5" ht="15.5" thickTop="1" thickBot="1">
      <c r="B25" s="95"/>
      <c r="C25" s="920" t="s">
        <v>250</v>
      </c>
      <c r="D25" s="921"/>
      <c r="E25" s="96"/>
    </row>
    <row r="26" spans="2:5" ht="60.75" customHeight="1" thickTop="1" thickBot="1">
      <c r="B26" s="95"/>
      <c r="C26" s="575" t="s">
        <v>251</v>
      </c>
      <c r="D26" s="577" t="s">
        <v>1214</v>
      </c>
      <c r="E26" s="96"/>
    </row>
    <row r="27" spans="2:5" ht="75.75" customHeight="1" thickTop="1" thickBot="1">
      <c r="B27" s="95"/>
      <c r="C27" s="575" t="s">
        <v>252</v>
      </c>
      <c r="D27" s="573" t="s">
        <v>1215</v>
      </c>
      <c r="E27" s="96"/>
    </row>
    <row r="28" spans="2:5" ht="45.75" customHeight="1" thickTop="1" thickBot="1">
      <c r="B28" s="95"/>
      <c r="C28" s="575" t="s">
        <v>253</v>
      </c>
      <c r="D28" s="573" t="s">
        <v>1216</v>
      </c>
      <c r="E28" s="96"/>
    </row>
    <row r="29" spans="2:5" ht="15.5" thickTop="1" thickBot="1">
      <c r="B29" s="95"/>
      <c r="C29" s="920" t="s">
        <v>1217</v>
      </c>
      <c r="D29" s="921"/>
      <c r="E29" s="96"/>
    </row>
    <row r="30" spans="2:5" ht="104.25" customHeight="1" thickTop="1" thickBot="1">
      <c r="B30" s="95"/>
      <c r="C30" s="572" t="s">
        <v>286</v>
      </c>
      <c r="D30" s="578" t="s">
        <v>1218</v>
      </c>
      <c r="E30" s="96"/>
    </row>
    <row r="31" spans="2:5" ht="43" thickTop="1" thickBot="1">
      <c r="B31" s="95"/>
      <c r="C31" s="575" t="s">
        <v>752</v>
      </c>
      <c r="D31" s="578" t="s">
        <v>1219</v>
      </c>
      <c r="E31" s="96"/>
    </row>
    <row r="32" spans="2:5" ht="75.75" customHeight="1" thickTop="1" thickBot="1">
      <c r="B32" s="95"/>
      <c r="C32" s="925" t="s">
        <v>753</v>
      </c>
      <c r="D32" s="926"/>
      <c r="E32" s="96"/>
    </row>
    <row r="33" spans="2:5" ht="29.25" customHeight="1">
      <c r="B33" s="95"/>
      <c r="C33" s="460" t="s">
        <v>1049</v>
      </c>
      <c r="D33" s="460" t="s">
        <v>1050</v>
      </c>
      <c r="E33" s="96"/>
    </row>
    <row r="34" spans="2:5" ht="56">
      <c r="B34" s="95"/>
      <c r="C34" s="461" t="s">
        <v>1014</v>
      </c>
      <c r="D34" s="462" t="s">
        <v>1013</v>
      </c>
      <c r="E34" s="96"/>
    </row>
    <row r="35" spans="2:5" ht="42">
      <c r="B35" s="95"/>
      <c r="C35" s="461" t="s">
        <v>1015</v>
      </c>
      <c r="D35" s="462" t="s">
        <v>1016</v>
      </c>
      <c r="E35" s="96"/>
    </row>
    <row r="36" spans="2:5" ht="30.75" customHeight="1">
      <c r="B36" s="95"/>
      <c r="C36" s="461" t="s">
        <v>1017</v>
      </c>
      <c r="D36" s="462" t="s">
        <v>1018</v>
      </c>
      <c r="E36" s="96"/>
    </row>
    <row r="37" spans="2:5" ht="42">
      <c r="B37" s="95"/>
      <c r="C37" s="461" t="s">
        <v>1019</v>
      </c>
      <c r="D37" s="462" t="s">
        <v>1020</v>
      </c>
      <c r="E37" s="96"/>
    </row>
    <row r="38" spans="2:5" ht="42">
      <c r="B38" s="95"/>
      <c r="C38" s="461" t="s">
        <v>1021</v>
      </c>
      <c r="D38" s="462" t="s">
        <v>1022</v>
      </c>
      <c r="E38" s="96"/>
    </row>
    <row r="39" spans="2:5" ht="42">
      <c r="B39" s="95"/>
      <c r="C39" s="461" t="s">
        <v>1023</v>
      </c>
      <c r="D39" s="462" t="s">
        <v>1024</v>
      </c>
      <c r="E39" s="96"/>
    </row>
    <row r="40" spans="2:5" ht="42">
      <c r="B40" s="95"/>
      <c r="C40" s="461" t="s">
        <v>1026</v>
      </c>
      <c r="D40" s="463" t="s">
        <v>1025</v>
      </c>
      <c r="E40" s="96"/>
    </row>
    <row r="41" spans="2:5" ht="30.75" customHeight="1">
      <c r="B41" s="95"/>
      <c r="C41" s="461" t="s">
        <v>1028</v>
      </c>
      <c r="D41" s="462" t="s">
        <v>1027</v>
      </c>
      <c r="E41" s="96"/>
    </row>
    <row r="42" spans="2:5" ht="42">
      <c r="B42" s="95"/>
      <c r="C42" s="461" t="s">
        <v>1032</v>
      </c>
      <c r="D42" s="462" t="s">
        <v>1029</v>
      </c>
      <c r="E42" s="96"/>
    </row>
    <row r="43" spans="2:5" ht="42">
      <c r="B43" s="95"/>
      <c r="C43" s="461" t="s">
        <v>1031</v>
      </c>
      <c r="D43" s="462" t="s">
        <v>1030</v>
      </c>
      <c r="E43" s="96"/>
    </row>
    <row r="44" spans="2:5" ht="37.5" customHeight="1">
      <c r="B44" s="95"/>
      <c r="C44" s="461" t="s">
        <v>1036</v>
      </c>
      <c r="D44" s="462" t="s">
        <v>1033</v>
      </c>
      <c r="E44" s="96"/>
    </row>
    <row r="45" spans="2:5" ht="30.75" customHeight="1">
      <c r="B45" s="95"/>
      <c r="C45" s="461" t="s">
        <v>1035</v>
      </c>
      <c r="D45" s="462" t="s">
        <v>1034</v>
      </c>
      <c r="E45" s="96"/>
    </row>
    <row r="46" spans="2:5" ht="30.75" customHeight="1">
      <c r="B46" s="95"/>
      <c r="C46" s="461" t="s">
        <v>1037</v>
      </c>
      <c r="D46" s="462" t="s">
        <v>1038</v>
      </c>
      <c r="E46" s="96"/>
    </row>
    <row r="47" spans="2:5" ht="30.75" customHeight="1">
      <c r="B47" s="95"/>
      <c r="C47" s="461" t="s">
        <v>1039</v>
      </c>
      <c r="D47" s="462" t="s">
        <v>1040</v>
      </c>
      <c r="E47" s="96"/>
    </row>
    <row r="48" spans="2:5" ht="30.75" customHeight="1">
      <c r="B48" s="95"/>
      <c r="C48" s="461" t="s">
        <v>1041</v>
      </c>
      <c r="D48" s="462" t="s">
        <v>1042</v>
      </c>
      <c r="E48" s="96"/>
    </row>
    <row r="49" spans="2:5" ht="30.75" customHeight="1">
      <c r="B49" s="95"/>
      <c r="C49" s="461" t="s">
        <v>1043</v>
      </c>
      <c r="D49" s="462" t="s">
        <v>1044</v>
      </c>
      <c r="E49" s="96"/>
    </row>
    <row r="50" spans="2:5" ht="30.75" customHeight="1">
      <c r="B50" s="95"/>
      <c r="C50" s="461" t="s">
        <v>1046</v>
      </c>
      <c r="D50" s="462" t="s">
        <v>1045</v>
      </c>
      <c r="E50" s="96"/>
    </row>
    <row r="51" spans="2:5" ht="30.75" customHeight="1">
      <c r="B51" s="95"/>
      <c r="C51" s="461" t="s">
        <v>1048</v>
      </c>
      <c r="D51" s="462" t="s">
        <v>1047</v>
      </c>
      <c r="E51" s="96"/>
    </row>
    <row r="52" spans="2:5" ht="25.5" customHeight="1">
      <c r="B52" s="95"/>
      <c r="C52" s="464"/>
      <c r="D52" s="465"/>
      <c r="E52" s="96"/>
    </row>
    <row r="53" spans="2:5" ht="28">
      <c r="B53" s="95"/>
      <c r="C53" s="466" t="s">
        <v>287</v>
      </c>
      <c r="D53" s="465"/>
      <c r="E53" s="96"/>
    </row>
    <row r="54" spans="2:5" ht="56">
      <c r="B54" s="95"/>
      <c r="C54" s="466" t="s">
        <v>254</v>
      </c>
      <c r="D54" s="465"/>
      <c r="E54" s="96"/>
    </row>
    <row r="55" spans="2:5" ht="28">
      <c r="B55" s="95"/>
      <c r="C55" s="466" t="s">
        <v>288</v>
      </c>
      <c r="D55" s="465"/>
      <c r="E55" s="96"/>
    </row>
    <row r="56" spans="2:5" ht="15" thickBot="1">
      <c r="B56" s="95"/>
      <c r="C56" s="917" t="s">
        <v>754</v>
      </c>
      <c r="D56" s="917"/>
      <c r="E56" s="96"/>
    </row>
    <row r="57" spans="2:5" ht="29" thickBot="1">
      <c r="B57" s="315"/>
      <c r="C57" s="349" t="s">
        <v>755</v>
      </c>
      <c r="D57" s="579" t="s">
        <v>1220</v>
      </c>
      <c r="E57" s="315"/>
    </row>
    <row r="58" spans="2:5" ht="15" thickBot="1">
      <c r="B58" s="95"/>
      <c r="C58" s="918" t="s">
        <v>756</v>
      </c>
      <c r="D58" s="918"/>
      <c r="E58" s="96"/>
    </row>
    <row r="59" spans="2:5" ht="45.5" customHeight="1" thickBot="1">
      <c r="B59" s="95"/>
      <c r="C59" s="350" t="s">
        <v>814</v>
      </c>
      <c r="D59" s="99"/>
      <c r="E59" s="96"/>
    </row>
    <row r="60" spans="2:5" ht="28.5" thickBot="1">
      <c r="B60" s="95"/>
      <c r="C60" s="350" t="s">
        <v>813</v>
      </c>
      <c r="D60" s="334"/>
      <c r="E60" s="96"/>
    </row>
    <row r="61" spans="2:5" ht="15" thickBot="1">
      <c r="B61" s="117"/>
      <c r="C61" s="100"/>
      <c r="D61" s="100"/>
      <c r="E61" s="118"/>
    </row>
  </sheetData>
  <mergeCells count="11">
    <mergeCell ref="C56:D56"/>
    <mergeCell ref="C58:D58"/>
    <mergeCell ref="C12:D12"/>
    <mergeCell ref="C29:D29"/>
    <mergeCell ref="C3:D3"/>
    <mergeCell ref="C14:D14"/>
    <mergeCell ref="C16:D16"/>
    <mergeCell ref="C22:D22"/>
    <mergeCell ref="C25:D25"/>
    <mergeCell ref="C19:D19"/>
    <mergeCell ref="C32:D32"/>
  </mergeCells>
  <hyperlinks>
    <hyperlink ref="D34" r:id="rId1" xr:uid="{0830B10A-0F10-4320-8ED1-5EA9FFE5D3AE}"/>
    <hyperlink ref="D35" r:id="rId2" xr:uid="{943E09C5-F51A-4560-8175-7E76BC426E15}"/>
    <hyperlink ref="D36" r:id="rId3" xr:uid="{130D1A1D-209B-4DA6-AC3C-CA1EEE40A6A3}"/>
    <hyperlink ref="D37" r:id="rId4" xr:uid="{323D5927-CCEB-4861-9E49-8F604FCA0B13}"/>
    <hyperlink ref="D38" r:id="rId5" xr:uid="{3B6ACC04-9221-490E-9207-9A02456AF398}"/>
    <hyperlink ref="D39" r:id="rId6" xr:uid="{25E2CE70-69FA-4C60-ABB0-AF4E8B4C7FF1}"/>
    <hyperlink ref="D40" r:id="rId7" xr:uid="{6A5BBB0C-3229-41BE-A93B-9C6198E9722F}"/>
    <hyperlink ref="D41" r:id="rId8" xr:uid="{433B524B-5916-45C7-A7DE-337F16DEAA1B}"/>
    <hyperlink ref="D42" r:id="rId9" xr:uid="{91B2B2EC-3DDC-4586-966D-75D4827BBB20}"/>
    <hyperlink ref="D43" r:id="rId10" xr:uid="{5F96ADFC-A892-4A20-9FDD-BB7E1F0D0DB8}"/>
    <hyperlink ref="D44" r:id="rId11" xr:uid="{CF7724DD-CCE1-489A-A9D8-75BFC9249202}"/>
    <hyperlink ref="D45" r:id="rId12" xr:uid="{7F41B9FC-DC08-46EC-8185-DD0C32A6D89A}"/>
    <hyperlink ref="D47" r:id="rId13" xr:uid="{FDF5DA44-7DA7-4631-A662-41A9D09E4381}"/>
    <hyperlink ref="D48" r:id="rId14" xr:uid="{BFC3ABF1-7F11-4802-B90D-B7D1B03E1EC7}"/>
    <hyperlink ref="D49" r:id="rId15" xr:uid="{EF78C5B7-B4DA-42E9-9ACA-B6B9BAA96CFA}"/>
    <hyperlink ref="D50" r:id="rId16" xr:uid="{7D43B115-DF11-4244-A2F6-354F7F64E9E4}"/>
    <hyperlink ref="D51" r:id="rId17" xr:uid="{ECA05926-DFF8-4D01-B652-C61137BF5958}"/>
  </hyperlinks>
  <pageMargins left="0.25" right="0.25" top="0.18" bottom="0.17" header="0.17" footer="0.17"/>
  <pageSetup orientation="portrait" r:id="rId18"/>
  <drawing r:id="rId19"/>
  <legacyDrawing r:id="rId20"/>
  <mc:AlternateContent xmlns:mc="http://schemas.openxmlformats.org/markup-compatibility/2006">
    <mc:Choice Requires="x14">
      <controls>
        <mc:AlternateContent xmlns:mc="http://schemas.openxmlformats.org/markup-compatibility/2006">
          <mc:Choice Requires="x14">
            <control shapeId="34820" r:id="rId21" name="Check Box 4">
              <controlPr defaultSize="0" autoFill="0" autoLine="0" autoPict="0">
                <anchor moveWithCells="1" sizeWithCells="1">
                  <from>
                    <xdr:col>2</xdr:col>
                    <xdr:colOff>3168650</xdr:colOff>
                    <xdr:row>58</xdr:row>
                    <xdr:rowOff>0</xdr:rowOff>
                  </from>
                  <to>
                    <xdr:col>3</xdr:col>
                    <xdr:colOff>298450</xdr:colOff>
                    <xdr:row>58</xdr:row>
                    <xdr:rowOff>336550</xdr:rowOff>
                  </to>
                </anchor>
              </controlPr>
            </control>
          </mc:Choice>
        </mc:AlternateContent>
        <mc:AlternateContent xmlns:mc="http://schemas.openxmlformats.org/markup-compatibility/2006">
          <mc:Choice Requires="x14">
            <control shapeId="34821" r:id="rId22" name="Check Box 5">
              <controlPr defaultSize="0" autoFill="0" autoLine="0" autoPict="0">
                <anchor moveWithCells="1" sizeWithCells="1">
                  <from>
                    <xdr:col>3</xdr:col>
                    <xdr:colOff>361950</xdr:colOff>
                    <xdr:row>58</xdr:row>
                    <xdr:rowOff>0</xdr:rowOff>
                  </from>
                  <to>
                    <xdr:col>3</xdr:col>
                    <xdr:colOff>1219200</xdr:colOff>
                    <xdr:row>58</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1429</ProjectId>
    <ReportingPeriod xmlns="dc9b7735-1e97-4a24-b7a2-47bf824ab39e" xsi:nil="true"/>
    <WBDocsDocURL xmlns="dc9b7735-1e97-4a24-b7a2-47bf824ab39e">http://wbdocsservices.worldbank.org/services?I4_SERVICE=VC&amp;I4_KEY=TF069013&amp;I4_DOCID=090224b08830d024</WBDocsDocURL>
    <WBDocsDocURLPublicOnly xmlns="dc9b7735-1e97-4a24-b7a2-47bf824ab39e">http://pubdocs.worldbank.org/en/275201614096891596/1429-PPR-2019-2020-Profonanpe2-for-web.xlsx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9147AF-30AE-4262-B008-E5C43DD70218}">
  <ds:schemaRefs>
    <ds:schemaRef ds:uri="http://schemas.microsoft.com/office/2006/metadata/properties"/>
    <ds:schemaRef ds:uri="http://schemas.microsoft.com/office/infopath/2007/PartnerControls"/>
    <ds:schemaRef ds:uri="dc9b7735-1e97-4a24-b7a2-47bf824ab39e"/>
  </ds:schemaRefs>
</ds:datastoreItem>
</file>

<file path=customXml/itemProps2.xml><?xml version="1.0" encoding="utf-8"?>
<ds:datastoreItem xmlns:ds="http://schemas.openxmlformats.org/officeDocument/2006/customXml" ds:itemID="{8A48A050-6223-42DB-9BDF-6258ADDE67F0}">
  <ds:schemaRefs>
    <ds:schemaRef ds:uri="http://schemas.microsoft.com/sharepoint/v3/contenttype/forms"/>
  </ds:schemaRefs>
</ds:datastoreItem>
</file>

<file path=customXml/itemProps3.xml><?xml version="1.0" encoding="utf-8"?>
<ds:datastoreItem xmlns:ds="http://schemas.openxmlformats.org/officeDocument/2006/customXml" ds:itemID="{5B3F84CC-7B84-4A6F-8EF9-102D3D86A5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2019-07-02T21:11:44Z</cp:lastPrinted>
  <dcterms:created xsi:type="dcterms:W3CDTF">2010-11-30T14:15:01Z</dcterms:created>
  <dcterms:modified xsi:type="dcterms:W3CDTF">2021-04-14T23:40:33Z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vt:lpwstr>
  </property>
</Properties>
</file>