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71.xml" ContentType="application/vnd.ms-excel.controlproperties+xml"/>
  <Override PartName="/xl/ctrlProps/ctrlProp38.xml" ContentType="application/vnd.ms-excel.controlproperties+xml"/>
  <Override PartName="/xl/ctrlProps/ctrlProp73.xml" ContentType="application/vnd.ms-excel.controlproperties+xml"/>
  <Override PartName="/xl/ctrlProps/ctrlProp42.xml" ContentType="application/vnd.ms-excel.controlproperties+xml"/>
  <Override PartName="/xl/ctrlProps/ctrlProp43.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7.xml" ContentType="application/vnd.ms-excel.controlproperties+xml"/>
  <Override PartName="/xl/ctrlProps/ctrlProp36.xml" ContentType="application/vnd.ms-excel.controlproperties+xml"/>
  <Override PartName="/xl/ctrlProps/ctrlProp44.xml" ContentType="application/vnd.ms-excel.controlproperties+xml"/>
  <Override PartName="/xl/ctrlProps/ctrlProp39.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7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b512518\Downloads\"/>
    </mc:Choice>
  </mc:AlternateContent>
  <xr:revisionPtr revIDLastSave="0" documentId="8_{351CEECF-3FC9-4FC2-86F0-6AB94BBEA6B1}" xr6:coauthVersionLast="46" xr6:coauthVersionMax="46" xr10:uidLastSave="{00000000-0000-0000-0000-000000000000}"/>
  <bookViews>
    <workbookView xWindow="-110" yWindow="-110" windowWidth="19420" windowHeight="10420" activeTab="2" xr2:uid="{56371564-A8AC-4209-9B2F-34EB194D8BE5}"/>
  </bookViews>
  <sheets>
    <sheet name="Overview" sheetId="7" r:id="rId1"/>
    <sheet name="Financial Data" sheetId="6" r:id="rId2"/>
    <sheet name="Risk Assesment" sheetId="8" r:id="rId3"/>
    <sheet name="ESP Compliance" sheetId="9" r:id="rId4"/>
    <sheet name="GP Compliance" sheetId="10" r:id="rId5"/>
    <sheet name="ESP and GP Guidance notes" sheetId="12" r:id="rId6"/>
    <sheet name="Rating" sheetId="11" r:id="rId7"/>
    <sheet name="Project Indicators" sheetId="4" r:id="rId8"/>
    <sheet name="Lessons Learned" sheetId="13" r:id="rId9"/>
    <sheet name="Results Tracker" sheetId="14" r:id="rId10"/>
    <sheet name="Sheet1" sheetId="15" r:id="rId11"/>
  </sheets>
  <externalReferences>
    <externalReference r:id="rId12"/>
    <externalReference r:id="rId13"/>
    <externalReference r:id="rId14"/>
    <externalReference r:id="rId15"/>
    <externalReference r:id="rId16"/>
  </externalReferences>
  <definedNames>
    <definedName name="_xlnm._FilterDatabase" localSheetId="6" hidden="1">Rating!$C$7:$K$8</definedName>
    <definedName name="_Hlk488852377" localSheetId="2">'Risk Assesment'!#REF!</definedName>
    <definedName name="_Toc493666279" localSheetId="7">'Project Indicators'!#REF!</definedName>
    <definedName name="iincome" localSheetId="3">#REF!</definedName>
    <definedName name="iincome" localSheetId="1">#REF!</definedName>
    <definedName name="iincome" localSheetId="4">#REF!</definedName>
    <definedName name="iincome" localSheetId="8">#REF!</definedName>
    <definedName name="iincome" localSheetId="0">#REF!</definedName>
    <definedName name="iincome" localSheetId="7">#REF!</definedName>
    <definedName name="iincome" localSheetId="6">#REF!</definedName>
    <definedName name="iincome" localSheetId="9">#REF!</definedName>
    <definedName name="iincome" localSheetId="2">#REF!</definedName>
    <definedName name="iincome">#REF!</definedName>
    <definedName name="income" localSheetId="3">#REF!</definedName>
    <definedName name="income" localSheetId="1">#REF!</definedName>
    <definedName name="income" localSheetId="4">#REF!</definedName>
    <definedName name="income" localSheetId="8">#REF!</definedName>
    <definedName name="income" localSheetId="0">#REF!</definedName>
    <definedName name="income" localSheetId="7">#REF!</definedName>
    <definedName name="income" localSheetId="6">#REF!</definedName>
    <definedName name="income" localSheetId="9">#REF!</definedName>
    <definedName name="income" localSheetId="2">#REF!</definedName>
    <definedName name="income">#REF!</definedName>
    <definedName name="incomelevel" localSheetId="5">#REF!</definedName>
    <definedName name="incomelevel" localSheetId="3">#REF!</definedName>
    <definedName name="incomelevel" localSheetId="1">#REF!</definedName>
    <definedName name="incomelevel" localSheetId="4">#REF!</definedName>
    <definedName name="incomelevel" localSheetId="8">#REF!</definedName>
    <definedName name="incomelevel" localSheetId="0">#REF!</definedName>
    <definedName name="incomelevel" localSheetId="6">#REF!</definedName>
    <definedName name="incomelevel" localSheetId="9">'Results Tracker'!$E$143:$E$145</definedName>
    <definedName name="incomelevel" localSheetId="2">#REF!</definedName>
    <definedName name="incomelevel">#REF!</definedName>
    <definedName name="info" localSheetId="5">#REF!</definedName>
    <definedName name="info" localSheetId="3">#REF!</definedName>
    <definedName name="info" localSheetId="1">#REF!</definedName>
    <definedName name="info" localSheetId="4">#REF!</definedName>
    <definedName name="info" localSheetId="8">#REF!</definedName>
    <definedName name="info" localSheetId="0">#REF!</definedName>
    <definedName name="info" localSheetId="6">#REF!</definedName>
    <definedName name="info" localSheetId="9">'Results Tracker'!$E$162:$E$164</definedName>
    <definedName name="info" localSheetId="2">#REF!</definedName>
    <definedName name="info">#REF!</definedName>
    <definedName name="Month">[1]Dropdowns!$G$2:$G$13</definedName>
    <definedName name="overalleffect" localSheetId="5">#REF!</definedName>
    <definedName name="overalleffect" localSheetId="3">#REF!</definedName>
    <definedName name="overalleffect" localSheetId="1">#REF!</definedName>
    <definedName name="overalleffect" localSheetId="4">#REF!</definedName>
    <definedName name="overalleffect" localSheetId="8">#REF!</definedName>
    <definedName name="overalleffect" localSheetId="0">#REF!</definedName>
    <definedName name="overalleffect" localSheetId="6">#REF!</definedName>
    <definedName name="overalleffect" localSheetId="9">'Results Tracker'!$D$162:$D$164</definedName>
    <definedName name="overalleffect" localSheetId="2">#REF!</definedName>
    <definedName name="overalleffect">#REF!</definedName>
    <definedName name="physicalassets" localSheetId="5">#REF!</definedName>
    <definedName name="physicalassets" localSheetId="3">#REF!</definedName>
    <definedName name="physicalassets" localSheetId="1">#REF!</definedName>
    <definedName name="physicalassets" localSheetId="4">#REF!</definedName>
    <definedName name="physicalassets" localSheetId="8">#REF!</definedName>
    <definedName name="physicalassets" localSheetId="0">#REF!</definedName>
    <definedName name="physicalassets" localSheetId="6">#REF!</definedName>
    <definedName name="physicalassets" localSheetId="9">'Results Tracker'!$J$162:$J$170</definedName>
    <definedName name="physicalassets" localSheetId="2">#REF!</definedName>
    <definedName name="physicalassets">#REF!</definedName>
    <definedName name="quality" localSheetId="5">#REF!</definedName>
    <definedName name="quality" localSheetId="3">#REF!</definedName>
    <definedName name="quality" localSheetId="1">#REF!</definedName>
    <definedName name="quality" localSheetId="4">#REF!</definedName>
    <definedName name="quality" localSheetId="8">#REF!</definedName>
    <definedName name="quality" localSheetId="0">#REF!</definedName>
    <definedName name="quality" localSheetId="6">#REF!</definedName>
    <definedName name="quality" localSheetId="9">'Results Tracker'!$B$153:$B$157</definedName>
    <definedName name="quality" localSheetId="2">#REF!</definedName>
    <definedName name="quality">#REF!</definedName>
    <definedName name="question" localSheetId="5">#REF!</definedName>
    <definedName name="question" localSheetId="3">#REF!</definedName>
    <definedName name="question" localSheetId="1">#REF!</definedName>
    <definedName name="question" localSheetId="4">#REF!</definedName>
    <definedName name="question" localSheetId="8">#REF!</definedName>
    <definedName name="question" localSheetId="0">#REF!</definedName>
    <definedName name="question" localSheetId="6">#REF!</definedName>
    <definedName name="question" localSheetId="9">'Results Tracker'!$F$153:$F$155</definedName>
    <definedName name="question" localSheetId="2">#REF!</definedName>
    <definedName name="question">#REF!</definedName>
    <definedName name="responses" localSheetId="5">#REF!</definedName>
    <definedName name="responses" localSheetId="3">#REF!</definedName>
    <definedName name="responses" localSheetId="1">#REF!</definedName>
    <definedName name="responses" localSheetId="4">#REF!</definedName>
    <definedName name="responses" localSheetId="8">#REF!</definedName>
    <definedName name="responses" localSheetId="0">#REF!</definedName>
    <definedName name="responses" localSheetId="6">#REF!</definedName>
    <definedName name="responses" localSheetId="9">'Results Tracker'!$C$153:$C$157</definedName>
    <definedName name="responses" localSheetId="2">#REF!</definedName>
    <definedName name="responses">#REF!</definedName>
    <definedName name="state" localSheetId="5">#REF!</definedName>
    <definedName name="state" localSheetId="3">#REF!</definedName>
    <definedName name="state" localSheetId="1">#REF!</definedName>
    <definedName name="state" localSheetId="4">#REF!</definedName>
    <definedName name="state" localSheetId="8">#REF!</definedName>
    <definedName name="state" localSheetId="0">#REF!</definedName>
    <definedName name="state" localSheetId="6">#REF!</definedName>
    <definedName name="state" localSheetId="9">'Results Tracker'!$I$157:$I$159</definedName>
    <definedName name="state" localSheetId="2">#REF!</definedName>
    <definedName name="state">#REF!</definedName>
    <definedName name="type1" localSheetId="5">#REF!</definedName>
    <definedName name="type1" localSheetId="3">'[2]Results Tracker'!$G$153:$G$156</definedName>
    <definedName name="type1" localSheetId="1">'[3]Results Tracker'!$G$146:$G$149</definedName>
    <definedName name="type1" localSheetId="4">'[2]Results Tracker'!$G$153:$G$156</definedName>
    <definedName name="type1" localSheetId="8">'[2]Results Tracker'!$G$153:$G$156</definedName>
    <definedName name="type1" localSheetId="0">#REF!</definedName>
    <definedName name="type1" localSheetId="7">'[2]Results Tracker'!$G$153:$G$156</definedName>
    <definedName name="type1" localSheetId="6">'[4]Results Tracker'!$G$151:$G$154</definedName>
    <definedName name="type1" localSheetId="9">'Results Tracker'!$G$153:$G$156</definedName>
    <definedName name="type1" localSheetId="2">'[2]Results Tracker'!$G$153:$G$156</definedName>
    <definedName name="type1">#REF!</definedName>
    <definedName name="xxx">#REF!</definedName>
    <definedName name="xxxx">#REF!</definedName>
    <definedName name="xxxxx">#REF!</definedName>
    <definedName name="Year">[1]Dropdowns!$H$2:$H$36</definedName>
    <definedName name="yesno" localSheetId="5">#REF!</definedName>
    <definedName name="yesno" localSheetId="3">#REF!</definedName>
    <definedName name="yesno" localSheetId="1">#REF!</definedName>
    <definedName name="yesno" localSheetId="4">#REF!</definedName>
    <definedName name="yesno" localSheetId="8">#REF!</definedName>
    <definedName name="yesno" localSheetId="0">#REF!</definedName>
    <definedName name="yesno" localSheetId="6">#REF!</definedName>
    <definedName name="yesno" localSheetId="9">'Results Tracker'!$E$149:$E$150</definedName>
    <definedName name="yesno" localSheetId="2">#REF!</definedName>
    <definedName name="yesno">#REF!</definedName>
    <definedName name="Z_8F0D285A_0224_4C31_92C2_6C61BAA6C63C_.wvu.Rows" localSheetId="9" hidden="1">'Results Tracker'!$34:$41,'Results Tracker'!$140:$328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13" i="6" l="1"/>
  <c r="V60" i="6"/>
  <c r="V59" i="6" s="1"/>
  <c r="V93" i="6" l="1"/>
  <c r="V147" i="6" l="1"/>
  <c r="V100" i="6" l="1"/>
  <c r="U49" i="6"/>
  <c r="F96" i="6"/>
  <c r="N154" i="6" l="1"/>
  <c r="F154" i="6"/>
  <c r="N147" i="6"/>
  <c r="F147" i="6"/>
  <c r="N144" i="6"/>
  <c r="F144" i="6"/>
  <c r="V154" i="6"/>
  <c r="V112" i="6" s="1"/>
  <c r="N140" i="6"/>
  <c r="F140" i="6"/>
  <c r="N137" i="6"/>
  <c r="F137" i="6"/>
  <c r="N131" i="6"/>
  <c r="F131" i="6"/>
  <c r="N126" i="6"/>
  <c r="F126" i="6"/>
  <c r="N118" i="6"/>
  <c r="F118" i="6"/>
  <c r="N114" i="6"/>
  <c r="F114" i="6"/>
  <c r="N100" i="6"/>
  <c r="N93" i="6"/>
  <c r="F90" i="6"/>
  <c r="F84" i="6"/>
  <c r="F77" i="6"/>
  <c r="F64" i="6"/>
  <c r="F60" i="6"/>
  <c r="V58" i="6"/>
  <c r="V39" i="6"/>
  <c r="V38" i="6" s="1"/>
  <c r="N38" i="6"/>
  <c r="N37" i="6" s="1"/>
  <c r="V36" i="6"/>
  <c r="V35" i="6" s="1"/>
  <c r="V33" i="6"/>
  <c r="N33" i="6"/>
  <c r="N32" i="6" s="1"/>
  <c r="F33" i="6"/>
  <c r="F32" i="6" s="1"/>
  <c r="N23" i="6"/>
  <c r="V14" i="6"/>
  <c r="N14" i="6"/>
  <c r="N12" i="6" s="1"/>
  <c r="F14" i="6"/>
  <c r="F12" i="6" s="1"/>
  <c r="V12" i="6" l="1"/>
  <c r="N58" i="6"/>
  <c r="N31" i="6"/>
  <c r="F59" i="6"/>
  <c r="F58" i="6" s="1"/>
  <c r="F31" i="6"/>
  <c r="F113" i="6"/>
  <c r="F112" i="6" s="1"/>
  <c r="N113" i="6"/>
  <c r="N112" i="6" s="1"/>
  <c r="V32" i="6"/>
  <c r="V3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tc={92C4468C-D50A-4E60-8699-6B9C02CEF882}</author>
  </authors>
  <commentList>
    <comment ref="V113" authorId="0" shapeId="0" xr:uid="{92C4468C-D50A-4E60-8699-6B9C02CEF882}">
      <text>
        <t>[Threaded comment]
Your version of Excel allows you to read this threaded comment; however, any edits to it will get removed if the file is opened in a newer version of Excel. Learn more: https://go.microsoft.com/fwlink/?linkid=870924
Comment:
    This amount should not include the ROI, please revise. Be advised that the total disbursement to date (US$ 2,868,070) + the projected costs (A+B) should be equal to the total AF grant excluding the IE fee (US$ 4,607,993)</t>
      </text>
    </comment>
  </commentList>
</comments>
</file>

<file path=xl/sharedStrings.xml><?xml version="1.0" encoding="utf-8"?>
<sst xmlns="http://schemas.openxmlformats.org/spreadsheetml/2006/main" count="2494" uniqueCount="1317">
  <si>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</si>
  <si>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</si>
  <si>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</si>
  <si>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</si>
  <si>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</si>
  <si>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</si>
  <si>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</si>
  <si>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Objective 1: Acquire knowledge and skills on how to effectively and efficiently desalinate poor quality groundwater on a small scale using RO technology and hybrid renewable energy technology that can be applied to improve the resilience of rural communities against climate change</t>
  </si>
  <si>
    <r>
      <rPr>
        <b/>
        <sz val="11"/>
        <color rgb="FF000000"/>
        <rFont val="Times New Roman"/>
        <family val="1"/>
      </rPr>
      <t xml:space="preserve">Outcome 1:
</t>
    </r>
    <r>
      <rPr>
        <sz val="11"/>
        <color indexed="8"/>
        <rFont val="Times New Roman"/>
        <family val="1"/>
      </rPr>
      <t xml:space="preserve">
Knowledge of the design, construction and installation of small </t>
    </r>
    <r>
      <rPr>
        <b/>
        <sz val="11"/>
        <color rgb="FF000000"/>
        <rFont val="Times New Roman"/>
        <family val="1"/>
      </rPr>
      <t>desalination plants</t>
    </r>
    <r>
      <rPr>
        <sz val="11"/>
        <color indexed="8"/>
        <rFont val="Times New Roman"/>
        <family val="1"/>
      </rPr>
      <t xml:space="preserve"> using RO technology.</t>
    </r>
  </si>
  <si>
    <r>
      <rPr>
        <b/>
        <sz val="11"/>
        <color rgb="FF000000"/>
        <rFont val="Times New Roman"/>
        <family val="1"/>
      </rPr>
      <t xml:space="preserve">Indicator 1.1:
</t>
    </r>
    <r>
      <rPr>
        <sz val="11"/>
        <color rgb="FF000000"/>
        <rFont val="Times New Roman"/>
        <family val="1"/>
      </rPr>
      <t xml:space="preserve">
The technical knowledge to plan, design, and construct small-scale desalination plants using RO technology.
</t>
    </r>
  </si>
  <si>
    <r>
      <rPr>
        <b/>
        <sz val="11"/>
        <color rgb="FF000000"/>
        <rFont val="Times New Roman"/>
        <family val="1"/>
      </rPr>
      <t xml:space="preserve">Baseline 1:
</t>
    </r>
    <r>
      <rPr>
        <sz val="11"/>
        <color rgb="FF000000"/>
        <rFont val="Times New Roman"/>
        <family val="1"/>
      </rPr>
      <t xml:space="preserve">
The existing NamWater knowledge relates to experimental micro-plants using RO technology conducted at (Epukiro Post 3 and Bethanie).
No information about the membrane technology operating on renewable resource exists.
CuveWaters international project team installed four different types of small-scale groundwater thermal desalination plants in the Omusati Region at Amarika and Akutsima but not operated with renewable energy.</t>
    </r>
  </si>
  <si>
    <r>
      <rPr>
        <b/>
        <sz val="11"/>
        <color rgb="FF000000"/>
        <rFont val="Times New Roman"/>
        <family val="1"/>
      </rPr>
      <t xml:space="preserve">Target 1.1:
</t>
    </r>
    <r>
      <rPr>
        <sz val="11"/>
        <color indexed="8"/>
        <rFont val="Times New Roman"/>
        <family val="1"/>
      </rPr>
      <t xml:space="preserve">
Demonstration by NamWater that the technical knowledge has been acquired by establishing 2 small-scale desalination plants using RO technology.</t>
    </r>
  </si>
  <si>
    <r>
      <rPr>
        <b/>
        <sz val="11"/>
        <color rgb="FF000000"/>
        <rFont val="Times New Roman"/>
        <family val="1"/>
      </rPr>
      <t xml:space="preserve">Indicator 1.2:
</t>
    </r>
    <r>
      <rPr>
        <sz val="11"/>
        <color rgb="FF000000"/>
        <rFont val="Times New Roman"/>
        <family val="1"/>
      </rPr>
      <t xml:space="preserve">Number of plants designed.
</t>
    </r>
  </si>
  <si>
    <r>
      <t xml:space="preserve">Progress 1.2
Target 1.2 has been fully achieved
</t>
    </r>
    <r>
      <rPr>
        <sz val="11"/>
        <color theme="1"/>
        <rFont val="Times New Roman"/>
        <family val="1"/>
      </rPr>
      <t>Final design of the complete plants at Bethanie and Grünau was completed on 23 August 2019.</t>
    </r>
  </si>
  <si>
    <r>
      <rPr>
        <b/>
        <sz val="11"/>
        <color rgb="FF000000"/>
        <rFont val="Times New Roman"/>
        <family val="1"/>
      </rPr>
      <t xml:space="preserve">Target 1.2:
</t>
    </r>
    <r>
      <rPr>
        <sz val="11"/>
        <color indexed="8"/>
        <rFont val="Times New Roman"/>
        <family val="1"/>
      </rPr>
      <t>Complete design of two plants.</t>
    </r>
  </si>
  <si>
    <r>
      <rPr>
        <b/>
        <sz val="11"/>
        <color rgb="FF000000"/>
        <rFont val="Times New Roman"/>
        <family val="1"/>
      </rPr>
      <t xml:space="preserve">Outcome 2:
</t>
    </r>
    <r>
      <rPr>
        <sz val="11"/>
        <color indexed="8"/>
        <rFont val="Times New Roman"/>
        <family val="1"/>
      </rPr>
      <t xml:space="preserve">
Knowledge of the design, construction and installation of hybrid renewable </t>
    </r>
    <r>
      <rPr>
        <b/>
        <sz val="11"/>
        <color rgb="FF000000"/>
        <rFont val="Times New Roman"/>
        <family val="1"/>
      </rPr>
      <t>energy plants</t>
    </r>
    <r>
      <rPr>
        <sz val="11"/>
        <color indexed="8"/>
        <rFont val="Times New Roman"/>
        <family val="1"/>
      </rPr>
      <t xml:space="preserve"> to power small desalination plants.</t>
    </r>
  </si>
  <si>
    <r>
      <rPr>
        <b/>
        <sz val="11"/>
        <color rgb="FF000000"/>
        <rFont val="Times New Roman"/>
        <family val="1"/>
      </rPr>
      <t xml:space="preserve">Indicator 2.1:
</t>
    </r>
    <r>
      <rPr>
        <sz val="11"/>
        <color rgb="FF000000"/>
        <rFont val="Times New Roman"/>
        <family val="1"/>
      </rPr>
      <t xml:space="preserve">
The technical knowledge to plan, design, and install hybrid renewable energy (sun/wind) systems to power small-scale desalination plants.
</t>
    </r>
  </si>
  <si>
    <r>
      <rPr>
        <b/>
        <sz val="11"/>
        <color rgb="FF000000"/>
        <rFont val="Times New Roman"/>
        <family val="1"/>
      </rPr>
      <t xml:space="preserve">Baseline 2:
</t>
    </r>
    <r>
      <rPr>
        <sz val="11"/>
        <color indexed="8"/>
        <rFont val="Times New Roman"/>
        <family val="1"/>
      </rPr>
      <t xml:space="preserve">
The existing NamWater knowledge relates to application of photovoltaics for powering communication equipment and borehole pumps.</t>
    </r>
  </si>
  <si>
    <r>
      <rPr>
        <b/>
        <sz val="11"/>
        <color rgb="FF000000"/>
        <rFont val="Times New Roman"/>
        <family val="1"/>
      </rPr>
      <t xml:space="preserve">Target 2.1:
</t>
    </r>
    <r>
      <rPr>
        <sz val="11"/>
        <color indexed="8"/>
        <rFont val="Times New Roman"/>
        <family val="1"/>
      </rPr>
      <t xml:space="preserve">
Demonstration by NamWater that the technical knowledge has been acquired by establishing two hybrid renewable energy (sun/wind) systems to power small-scale desalination plants.</t>
    </r>
  </si>
  <si>
    <r>
      <rPr>
        <b/>
        <sz val="11"/>
        <color rgb="FF000000"/>
        <rFont val="Times New Roman"/>
        <family val="1"/>
      </rPr>
      <t xml:space="preserve">Indicator 2.2:
</t>
    </r>
    <r>
      <rPr>
        <sz val="11"/>
        <color rgb="FF000000"/>
        <rFont val="Times New Roman"/>
        <family val="1"/>
      </rPr>
      <t xml:space="preserve">
Number of women </t>
    </r>
    <r>
      <rPr>
        <strike/>
        <sz val="11"/>
        <color rgb="FF000000"/>
        <rFont val="Times New Roman"/>
        <family val="1"/>
      </rPr>
      <t xml:space="preserve">and children </t>
    </r>
    <r>
      <rPr>
        <sz val="11"/>
        <color rgb="FF000000"/>
        <rFont val="Times New Roman"/>
        <family val="1"/>
      </rPr>
      <t xml:space="preserve">participation in the development and installation of the plants.
</t>
    </r>
  </si>
  <si>
    <t>Target 2.2:
(No target set)</t>
  </si>
  <si>
    <r>
      <rPr>
        <b/>
        <sz val="11"/>
        <color rgb="FF000000"/>
        <rFont val="Times New Roman"/>
        <family val="1"/>
      </rPr>
      <t xml:space="preserve">Indicator 2.3:
</t>
    </r>
    <r>
      <rPr>
        <sz val="11"/>
        <color rgb="FF000000"/>
        <rFont val="Times New Roman"/>
        <family val="1"/>
      </rPr>
      <t xml:space="preserve">
Number of renewable energy plants units installed.</t>
    </r>
  </si>
  <si>
    <r>
      <rPr>
        <b/>
        <sz val="11"/>
        <color rgb="FF000000"/>
        <rFont val="Times New Roman"/>
        <family val="1"/>
      </rPr>
      <t xml:space="preserve">Indicator 2.3:
</t>
    </r>
    <r>
      <rPr>
        <sz val="11"/>
        <color indexed="8"/>
        <rFont val="Times New Roman"/>
        <family val="1"/>
      </rPr>
      <t xml:space="preserve">
</t>
    </r>
    <r>
      <rPr>
        <b/>
        <sz val="11"/>
        <color rgb="FF000000"/>
        <rFont val="Times New Roman"/>
        <family val="1"/>
      </rPr>
      <t>Target 2.3 has been fully achieved</t>
    </r>
    <r>
      <rPr>
        <sz val="11"/>
        <color indexed="8"/>
        <rFont val="Times New Roman"/>
        <family val="1"/>
      </rPr>
      <t xml:space="preserve">
2 hybrid energy plants, 1 each at Grünau and Bethanie, have been installed.</t>
    </r>
  </si>
  <si>
    <r>
      <rPr>
        <b/>
        <sz val="11"/>
        <color rgb="FF000000"/>
        <rFont val="Times New Roman"/>
        <family val="1"/>
      </rPr>
      <t xml:space="preserve">Outcome 3:
</t>
    </r>
    <r>
      <rPr>
        <sz val="11"/>
        <color indexed="8"/>
        <rFont val="Times New Roman"/>
        <family val="1"/>
      </rPr>
      <t xml:space="preserve">
Knowledge and understanding of operating the plants and of adjusting the treatment train to achieve required quality of water.</t>
    </r>
  </si>
  <si>
    <r>
      <rPr>
        <b/>
        <sz val="11"/>
        <color rgb="FF000000"/>
        <rFont val="Times New Roman"/>
        <family val="1"/>
      </rPr>
      <t xml:space="preserve">Indicator 3.1:
</t>
    </r>
    <r>
      <rPr>
        <sz val="11"/>
        <color indexed="8"/>
        <rFont val="Times New Roman"/>
        <family val="1"/>
      </rPr>
      <t>Sufficient knowledge to commission the small-scale RO desalination plants powered by hybrid renewable energy (sun/wind) systems referred to in Indicator 1.1 above and to execute a reliability run of 3 months after commissioning.</t>
    </r>
  </si>
  <si>
    <r>
      <rPr>
        <b/>
        <sz val="11"/>
        <color rgb="FF000000"/>
        <rFont val="Times New Roman"/>
        <family val="1"/>
      </rPr>
      <t xml:space="preserve">Baseline 3:
</t>
    </r>
    <r>
      <rPr>
        <sz val="11"/>
        <color indexed="8"/>
        <rFont val="Times New Roman"/>
        <family val="1"/>
      </rPr>
      <t xml:space="preserve">
The existing NamWater knowledge relates to experimental micro-plants using RO technology.</t>
    </r>
  </si>
  <si>
    <r>
      <rPr>
        <b/>
        <sz val="11"/>
        <color rgb="FF000000"/>
        <rFont val="Times New Roman"/>
        <family val="1"/>
      </rPr>
      <t xml:space="preserve">Progress 3.1:
</t>
    </r>
    <r>
      <rPr>
        <sz val="11"/>
        <color indexed="8"/>
        <rFont val="Times New Roman"/>
        <family val="1"/>
      </rPr>
      <t xml:space="preserve">
The desalination and hybrid electricity plants at both Grünau and Bethanie (excluding evaporation ponds at Bethanie) have been established. 
</t>
    </r>
    <r>
      <rPr>
        <b/>
        <sz val="11"/>
        <color rgb="FF000000"/>
        <rFont val="Times New Roman"/>
        <family val="1"/>
      </rPr>
      <t>At Grünau Target 3.1 has been fully achieved</t>
    </r>
    <r>
      <rPr>
        <sz val="11"/>
        <color indexed="8"/>
        <rFont val="Times New Roman"/>
        <family val="1"/>
      </rPr>
      <t xml:space="preserve">
The plants were commissioned and are operating well - it has been demonstrated that the desalination plant provides suitable quality water, that it can easily be powered by the renewable energy plant, that the photovoltaic power source is reliable and that wind energy is insufficient to serve as a cost-effective power source. 
</t>
    </r>
    <r>
      <rPr>
        <b/>
        <sz val="11"/>
        <color rgb="FF000000"/>
        <rFont val="Times New Roman"/>
        <family val="1"/>
      </rPr>
      <t xml:space="preserve">At Bethanie the trial run is in progress, to be followed by commissioning. 
</t>
    </r>
    <r>
      <rPr>
        <sz val="11"/>
        <color indexed="8"/>
        <rFont val="Times New Roman"/>
        <family val="1"/>
      </rPr>
      <t xml:space="preserve">
Initial power generation and desalination results are good.</t>
    </r>
  </si>
  <si>
    <r>
      <rPr>
        <b/>
        <sz val="11"/>
        <color rgb="FF000000"/>
        <rFont val="Times New Roman"/>
        <family val="1"/>
      </rPr>
      <t xml:space="preserve">Target 3.1:
</t>
    </r>
    <r>
      <rPr>
        <sz val="11"/>
        <color indexed="8"/>
        <rFont val="Times New Roman"/>
        <family val="1"/>
      </rPr>
      <t xml:space="preserve">
Two commissioned desalination plants, powered by hybrid renewable energy (that have demonstrated the ability to produce blended desalinated water).</t>
    </r>
  </si>
  <si>
    <r>
      <rPr>
        <b/>
        <sz val="11"/>
        <color rgb="FF000000"/>
        <rFont val="Times New Roman"/>
        <family val="1"/>
      </rPr>
      <t xml:space="preserve">Indicator 3.2:
</t>
    </r>
    <r>
      <rPr>
        <sz val="11"/>
        <color indexed="8"/>
        <rFont val="Times New Roman"/>
        <family val="1"/>
      </rPr>
      <t xml:space="preserve">
Trained operations and maintenance staff.</t>
    </r>
  </si>
  <si>
    <r>
      <rPr>
        <b/>
        <sz val="11"/>
        <color rgb="FF000000"/>
        <rFont val="Times New Roman"/>
        <family val="1"/>
      </rPr>
      <t xml:space="preserve">Progress 3.2:
</t>
    </r>
    <r>
      <rPr>
        <sz val="11"/>
        <color indexed="8"/>
        <rFont val="Times New Roman"/>
        <family val="1"/>
      </rPr>
      <t xml:space="preserve">
At Grünau 6 plant operators have been trained - 3 male and 3 female.
At Bethanie 5 plant operators are in training - 2 female, 3 male.</t>
    </r>
  </si>
  <si>
    <r>
      <rPr>
        <b/>
        <sz val="11"/>
        <color rgb="FF000000"/>
        <rFont val="Times New Roman"/>
        <family val="1"/>
      </rPr>
      <t xml:space="preserve">Target 3.2:
</t>
    </r>
    <r>
      <rPr>
        <sz val="11"/>
        <color indexed="8"/>
        <rFont val="Times New Roman"/>
        <family val="1"/>
      </rPr>
      <t xml:space="preserve">
5 trained water operators and 1 trained Level 2 water artisan.</t>
    </r>
  </si>
  <si>
    <r>
      <rPr>
        <b/>
        <sz val="11"/>
        <color rgb="FF000000"/>
        <rFont val="Times New Roman"/>
        <family val="1"/>
      </rPr>
      <t xml:space="preserve">Indicator 3.3:
</t>
    </r>
    <r>
      <rPr>
        <sz val="11"/>
        <color indexed="8"/>
        <rFont val="Times New Roman"/>
        <family val="1"/>
      </rPr>
      <t xml:space="preserve">
Training, operations and maintenance manuals.</t>
    </r>
  </si>
  <si>
    <r>
      <rPr>
        <b/>
        <sz val="11"/>
        <color rgb="FF000000"/>
        <rFont val="Times New Roman"/>
        <family val="1"/>
      </rPr>
      <t xml:space="preserve">Target 3.3:
</t>
    </r>
    <r>
      <rPr>
        <sz val="11"/>
        <color indexed="8"/>
        <rFont val="Times New Roman"/>
        <family val="1"/>
      </rPr>
      <t xml:space="preserve">
1 manual each for training, operations and maintenance.</t>
    </r>
  </si>
  <si>
    <r>
      <rPr>
        <b/>
        <sz val="11"/>
        <color rgb="FF000000"/>
        <rFont val="Times New Roman"/>
        <family val="1"/>
      </rPr>
      <t xml:space="preserve">Target 3.4:
</t>
    </r>
    <r>
      <rPr>
        <sz val="11"/>
        <color indexed="8"/>
        <rFont val="Times New Roman"/>
        <family val="1"/>
      </rPr>
      <t xml:space="preserve">
5 engineering university students; 2 females and 1 male for Bethanie; 1 female and 1 male for Grünau. </t>
    </r>
  </si>
  <si>
    <r>
      <rPr>
        <b/>
        <sz val="11"/>
        <color rgb="FF000000"/>
        <rFont val="Times New Roman"/>
        <family val="1"/>
      </rPr>
      <t>Outcome 4.1:</t>
    </r>
    <r>
      <rPr>
        <sz val="11"/>
        <color indexed="8"/>
        <rFont val="Times New Roman"/>
        <family val="1"/>
      </rPr>
      <t xml:space="preserve">
Knowledge of how to optimize the design, construction, operation and maintenance of small RO desalination plants using hybrid power supplies.</t>
    </r>
  </si>
  <si>
    <r>
      <rPr>
        <b/>
        <sz val="11"/>
        <color rgb="FF000000"/>
        <rFont val="Times New Roman"/>
        <family val="1"/>
      </rPr>
      <t xml:space="preserve">Indicator 4.1:
</t>
    </r>
    <r>
      <rPr>
        <sz val="11"/>
        <color indexed="8"/>
        <rFont val="Times New Roman"/>
        <family val="1"/>
      </rPr>
      <t xml:space="preserve">
2 optimised desalination plants, powered by hybrid renewable energy plants, yielding water of good quality in sufficient quantities.
</t>
    </r>
  </si>
  <si>
    <r>
      <rPr>
        <b/>
        <sz val="11"/>
        <color rgb="FF000000"/>
        <rFont val="Times New Roman"/>
        <family val="1"/>
      </rPr>
      <t xml:space="preserve">Baseline 4.1:
</t>
    </r>
    <r>
      <rPr>
        <sz val="11"/>
        <color indexed="8"/>
        <rFont val="Times New Roman"/>
        <family val="1"/>
      </rPr>
      <t xml:space="preserve">
The existing NamWater knowledge relates to experimental micro-plants using RO technology. No similar or comparable plants exist.
Water presently supplied does not comply with the Namibian quality standards for drinking water.</t>
    </r>
  </si>
  <si>
    <r>
      <rPr>
        <b/>
        <sz val="11"/>
        <color rgb="FF000000"/>
        <rFont val="Times New Roman"/>
        <family val="1"/>
      </rPr>
      <t xml:space="preserve">Progress 4.1:
</t>
    </r>
    <r>
      <rPr>
        <b/>
        <sz val="11"/>
        <rFont val="Times New Roman"/>
        <family val="1"/>
      </rPr>
      <t>At Grünau, since the issue of the construction completion certificate on 28 June 2021:</t>
    </r>
    <r>
      <rPr>
        <sz val="11"/>
        <color indexed="8"/>
        <rFont val="Times New Roman"/>
        <family val="1"/>
      </rPr>
      <t xml:space="preserve">
Chemical quality:
The chemical quality of the final product water delivered has continuously met the approved Namibian water quality standards for potable water, even though the raw water quality deteriorated considerably during the months of April, May, and June 2021.</t>
    </r>
  </si>
  <si>
    <r>
      <rPr>
        <b/>
        <sz val="11"/>
        <color rgb="FF000000"/>
        <rFont val="Times New Roman"/>
        <family val="1"/>
      </rPr>
      <t xml:space="preserve">Target 4.1:
</t>
    </r>
    <r>
      <rPr>
        <sz val="11"/>
        <color rgb="FF000000"/>
        <rFont val="Times New Roman"/>
        <family val="1"/>
      </rPr>
      <t xml:space="preserve">
Bulk water delivered from terminal reservoir: 
• Chemical quality: 
o Daily measured conductivity compliant with water quality standards for 80% of tests during first year; thereafter compliant for 100% of tests
o Chemical analysis done in Windhoek compliant with water quality standards for 80% of tests during first 6 months, 90% of tests for second 6 months, for next year 100% compliant; analysis initially once per week, with period to be extended as dictated by results.</t>
    </r>
  </si>
  <si>
    <t xml:space="preserve">Microbiological quality:
The microbiological quality of the final product water delivered has continuously met the approved Namibian water quality standards for potable water.
</t>
  </si>
  <si>
    <t>• Microbiological quality:
o Free chlorine daily tested on site always to comply with Standard
o Microbiological analysis in Windhoek compliant with water quality standards for 100% of tests; analysis initially once per fortnight, with period to be extended as dictated by results.</t>
  </si>
  <si>
    <r>
      <rPr>
        <b/>
        <sz val="11"/>
        <color rgb="FF000000"/>
        <rFont val="Times New Roman"/>
        <family val="1"/>
      </rPr>
      <t xml:space="preserve">Outcome 4.2:
</t>
    </r>
    <r>
      <rPr>
        <sz val="11"/>
        <color indexed="8"/>
        <rFont val="Times New Roman"/>
        <family val="1"/>
      </rPr>
      <t xml:space="preserve">
Information on the cost of bulk water supply from the two project plants.</t>
    </r>
  </si>
  <si>
    <r>
      <rPr>
        <b/>
        <sz val="11"/>
        <color rgb="FF000000"/>
        <rFont val="Times New Roman"/>
        <family val="1"/>
      </rPr>
      <t xml:space="preserve">Indicator 4.2:
</t>
    </r>
    <r>
      <rPr>
        <sz val="11"/>
        <color indexed="8"/>
        <rFont val="Times New Roman"/>
        <family val="1"/>
      </rPr>
      <t xml:space="preserve">
Calculated cost of bulk water supplied, based on capital, operational and maintenance cost, broken down to the level of RO plants, power plants and existing infrastructure.</t>
    </r>
  </si>
  <si>
    <r>
      <rPr>
        <b/>
        <sz val="11"/>
        <color rgb="FF000000"/>
        <rFont val="Times New Roman"/>
        <family val="1"/>
      </rPr>
      <t xml:space="preserve">Baseline 4.2:
</t>
    </r>
    <r>
      <rPr>
        <sz val="11"/>
        <color indexed="8"/>
        <rFont val="Times New Roman"/>
        <family val="1"/>
      </rPr>
      <t xml:space="preserve">
No desalinated water is currently supplied at the two sites, thus there is no baseline. </t>
    </r>
  </si>
  <si>
    <r>
      <rPr>
        <b/>
        <sz val="11"/>
        <color rgb="FF000000"/>
        <rFont val="Times New Roman"/>
        <family val="1"/>
      </rPr>
      <t xml:space="preserve">Progress 4.2:
</t>
    </r>
    <r>
      <rPr>
        <sz val="11"/>
        <color indexed="8"/>
        <rFont val="Times New Roman"/>
        <family val="1"/>
      </rPr>
      <t xml:space="preserve">
Operational costs are recorded at Grünau. First calculation of unit cost of water supply is to be calculated after 1 year of operation, i.e. after end June 2022.
The plants at Bethanie are still in the trial run stage.</t>
    </r>
  </si>
  <si>
    <r>
      <rPr>
        <b/>
        <sz val="11"/>
        <color rgb="FF000000"/>
        <rFont val="Times New Roman"/>
        <family val="1"/>
      </rPr>
      <t xml:space="preserve">Target 4.2:
</t>
    </r>
    <r>
      <rPr>
        <sz val="11"/>
        <color indexed="8"/>
        <rFont val="Times New Roman"/>
        <family val="1"/>
      </rPr>
      <t xml:space="preserve">
Calculated at ends of first year and second year of piloting, as well as for the two-year period. Total unit cost to be less than 30% of what it would be to import the same volume of good quality water from a reliable source.</t>
    </r>
  </si>
  <si>
    <r>
      <rPr>
        <b/>
        <sz val="11"/>
        <color rgb="FF000000"/>
        <rFont val="Times New Roman"/>
        <family val="1"/>
      </rPr>
      <t xml:space="preserve">Outcome 4.3:
</t>
    </r>
    <r>
      <rPr>
        <sz val="11"/>
        <color indexed="8"/>
        <rFont val="Times New Roman"/>
        <family val="1"/>
      </rPr>
      <t xml:space="preserve">
 Information on the technical and financial feasibility and viability of small-scale RO desalination plants powered by hybrid renewable energy (sun/wind) systems.</t>
    </r>
  </si>
  <si>
    <r>
      <rPr>
        <b/>
        <sz val="11"/>
        <color rgb="FF000000"/>
        <rFont val="Times New Roman"/>
        <family val="1"/>
      </rPr>
      <t xml:space="preserve">Indicator 4.3:
</t>
    </r>
    <r>
      <rPr>
        <sz val="11"/>
        <color indexed="8"/>
        <rFont val="Times New Roman"/>
        <family val="1"/>
      </rPr>
      <t xml:space="preserve">
A comprehensive set of information. </t>
    </r>
  </si>
  <si>
    <r>
      <rPr>
        <b/>
        <sz val="11"/>
        <color rgb="FF000000"/>
        <rFont val="Times New Roman"/>
        <family val="1"/>
      </rPr>
      <t xml:space="preserve">Baseline 4.3
</t>
    </r>
    <r>
      <rPr>
        <sz val="11"/>
        <color indexed="8"/>
        <rFont val="Times New Roman"/>
        <family val="1"/>
      </rPr>
      <t xml:space="preserve">
The existing NamWater information relates to experimental micro-plants using RO technology. No similar or comparable plants exist.</t>
    </r>
  </si>
  <si>
    <r>
      <rPr>
        <b/>
        <sz val="11"/>
        <color rgb="FF000000"/>
        <rFont val="Times New Roman"/>
        <family val="1"/>
      </rPr>
      <t xml:space="preserve">Progress 4.3:
</t>
    </r>
    <r>
      <rPr>
        <sz val="11"/>
        <color indexed="8"/>
        <rFont val="Times New Roman"/>
        <family val="1"/>
      </rPr>
      <t xml:space="preserve">
Technical and financial information relating to design and construction of the two plants have been recorded.
A preliminary design report and a final design report have been compiled for both schemes.
For Grünau, a final report including all information on the performance of the WTP, the quality of water, the power usage of the WTP, performance of the hybrid renewable energy plant and the SCADA system was produced at the end of the reliability run from 18 January 2021 until 28 June 2021. 
A final comprehensive report can only be completed towards the end of the project once sufficient operational data has been collected. </t>
    </r>
  </si>
  <si>
    <r>
      <rPr>
        <b/>
        <sz val="11"/>
        <color rgb="FF000000"/>
        <rFont val="Times New Roman"/>
        <family val="1"/>
      </rPr>
      <t xml:space="preserve">Target 4.3:
</t>
    </r>
    <r>
      <rPr>
        <sz val="11"/>
        <color indexed="8"/>
        <rFont val="Times New Roman"/>
        <family val="1"/>
      </rPr>
      <t xml:space="preserve">
A comprehensive report describing the technical and financial feasibility and viability of small-scale RO desalination plants powered by hybrid renewable energy (sun/wind) systems.</t>
    </r>
  </si>
  <si>
    <r>
      <rPr>
        <b/>
        <sz val="11"/>
        <color rgb="FF000000"/>
        <rFont val="Times New Roman"/>
        <family val="1"/>
      </rPr>
      <t>Outcome 4.4:</t>
    </r>
    <r>
      <rPr>
        <sz val="11"/>
        <color indexed="8"/>
        <rFont val="Times New Roman"/>
        <family val="1"/>
      </rPr>
      <t xml:space="preserve">
Greater awareness among students of increasing climate change resilience through desalination and renewable energy.</t>
    </r>
  </si>
  <si>
    <r>
      <rPr>
        <b/>
        <sz val="11"/>
        <color rgb="FF000000"/>
        <rFont val="Times New Roman"/>
        <family val="1"/>
      </rPr>
      <t>Baseline 4.4:</t>
    </r>
    <r>
      <rPr>
        <sz val="11"/>
        <color indexed="8"/>
        <rFont val="Times New Roman"/>
        <family val="1"/>
      </rPr>
      <t xml:space="preserve">
No awareness based on practical exposure.</t>
    </r>
  </si>
  <si>
    <r>
      <rPr>
        <b/>
        <sz val="11"/>
        <color rgb="FF000000"/>
        <rFont val="Times New Roman"/>
        <family val="1"/>
      </rPr>
      <t>Progress 4.4:</t>
    </r>
    <r>
      <rPr>
        <sz val="11"/>
        <color indexed="8"/>
        <rFont val="Times New Roman"/>
        <family val="1"/>
      </rPr>
      <t xml:space="preserve">
First activities postponed due to Covid-19 restrictions on travel and assembly of people; to start once restrictions are lifted.
Students have been identified.
NUST students:
Male 2 (33%)
Female 4 (67%)
UNAM students:
Male 3 (60%)
Female 2 (40%)
All students:
Male 5 (45%)
Female 6 (65%)</t>
    </r>
  </si>
  <si>
    <r>
      <rPr>
        <b/>
        <sz val="11"/>
        <color rgb="FF000000"/>
        <rFont val="Times New Roman"/>
        <family val="1"/>
      </rPr>
      <t>Target 4.4:</t>
    </r>
    <r>
      <rPr>
        <sz val="11"/>
        <color indexed="8"/>
        <rFont val="Times New Roman"/>
        <family val="1"/>
      </rPr>
      <t xml:space="preserve">
6 students at Bethanie and 4 at Grünau, equal number of males and females at each site.</t>
    </r>
  </si>
  <si>
    <t>Objective 2: Positively impact the lives of vulnerable individuals and communities at two project sites, by supplying good quality water, raising awareness of the effects of climate change, promoting judicious use of water and explaining the need for water tariffs.</t>
  </si>
  <si>
    <r>
      <rPr>
        <b/>
        <sz val="11"/>
        <color rgb="FF000000"/>
        <rFont val="Times New Roman"/>
        <family val="1"/>
      </rPr>
      <t xml:space="preserve">Outcome 5.1:
</t>
    </r>
    <r>
      <rPr>
        <sz val="11"/>
        <color indexed="8"/>
        <rFont val="Times New Roman"/>
        <family val="1"/>
      </rPr>
      <t xml:space="preserve">
Development of fluorosis in children is halted.</t>
    </r>
  </si>
  <si>
    <r>
      <rPr>
        <b/>
        <sz val="11"/>
        <color rgb="FF000000"/>
        <rFont val="Times New Roman"/>
        <family val="1"/>
      </rPr>
      <t xml:space="preserve">Indicator 5.1:
</t>
    </r>
    <r>
      <rPr>
        <sz val="11"/>
        <color indexed="8"/>
        <rFont val="Times New Roman"/>
        <family val="1"/>
      </rPr>
      <t xml:space="preserve">
Percentage of children residing at Bethanie and Grünau under the age of 6 months indicated with fluorosis as from end of first year of piloting. </t>
    </r>
  </si>
  <si>
    <r>
      <rPr>
        <b/>
        <sz val="11"/>
        <color rgb="FF000000"/>
        <rFont val="Times New Roman"/>
        <family val="1"/>
      </rPr>
      <t xml:space="preserve">Baseline 5.1:
</t>
    </r>
    <r>
      <rPr>
        <sz val="11"/>
        <color indexed="8"/>
        <rFont val="Times New Roman"/>
        <family val="1"/>
      </rPr>
      <t xml:space="preserve">
To be established from records at the local clinics.</t>
    </r>
  </si>
  <si>
    <r>
      <rPr>
        <b/>
        <sz val="11"/>
        <color rgb="FF000000"/>
        <rFont val="Times New Roman"/>
        <family val="1"/>
      </rPr>
      <t xml:space="preserve">Progress 5.1:
</t>
    </r>
    <r>
      <rPr>
        <sz val="11"/>
        <color indexed="8"/>
        <rFont val="Times New Roman"/>
        <family val="1"/>
      </rPr>
      <t xml:space="preserve">
No progress - scheduled for assessment at end of first year of supplying desalinated water.
(Please note that it had already previously been explained why this indicator is impractical).</t>
    </r>
  </si>
  <si>
    <r>
      <rPr>
        <b/>
        <sz val="11"/>
        <color rgb="FF000000"/>
        <rFont val="Times New Roman"/>
        <family val="1"/>
      </rPr>
      <t xml:space="preserve">Target 5.1:
</t>
    </r>
    <r>
      <rPr>
        <sz val="11"/>
        <color indexed="8"/>
        <rFont val="Times New Roman"/>
        <family val="1"/>
      </rPr>
      <t xml:space="preserve">
Baseline percentage of children under the age of 6 months indicated with fluorosis reduced by 50% in the first 6 months of piloting, and by 100% thereafter. </t>
    </r>
  </si>
  <si>
    <r>
      <rPr>
        <b/>
        <sz val="11"/>
        <color rgb="FF000000"/>
        <rFont val="Times New Roman"/>
        <family val="1"/>
      </rPr>
      <t xml:space="preserve">Outcome 5.2:
</t>
    </r>
    <r>
      <rPr>
        <sz val="11"/>
        <color indexed="8"/>
        <rFont val="Times New Roman"/>
        <family val="1"/>
      </rPr>
      <t xml:space="preserve">
Gastro-enteritis is reduced, especially among children.</t>
    </r>
  </si>
  <si>
    <r>
      <rPr>
        <b/>
        <sz val="11"/>
        <color rgb="FF000000"/>
        <rFont val="Times New Roman"/>
        <family val="1"/>
      </rPr>
      <t xml:space="preserve">Indicator 5.2:
</t>
    </r>
    <r>
      <rPr>
        <sz val="11"/>
        <color indexed="8"/>
        <rFont val="Times New Roman"/>
        <family val="1"/>
      </rPr>
      <t xml:space="preserve">
Percentage of beneficiaries at Bethanie and Grünau diagnosed with gastro-enteritis as from inception of piloting. </t>
    </r>
  </si>
  <si>
    <r>
      <rPr>
        <b/>
        <sz val="11"/>
        <color rgb="FF000000"/>
        <rFont val="Times New Roman"/>
        <family val="1"/>
      </rPr>
      <t xml:space="preserve">Baseline 5.2:
</t>
    </r>
    <r>
      <rPr>
        <sz val="11"/>
        <color indexed="8"/>
        <rFont val="Times New Roman"/>
        <family val="1"/>
      </rPr>
      <t xml:space="preserve">
To be established from records at the local clinics.</t>
    </r>
  </si>
  <si>
    <r>
      <rPr>
        <b/>
        <sz val="11"/>
        <color rgb="FF000000"/>
        <rFont val="Times New Roman"/>
        <family val="1"/>
      </rPr>
      <t xml:space="preserve">Progress 5.2:
</t>
    </r>
    <r>
      <rPr>
        <sz val="11"/>
        <color indexed="8"/>
        <rFont val="Times New Roman"/>
        <family val="1"/>
      </rPr>
      <t xml:space="preserve">
No progress - scheduled for assessment at end of first year of supplying desalinated water.</t>
    </r>
  </si>
  <si>
    <r>
      <rPr>
        <b/>
        <sz val="11"/>
        <color rgb="FF000000"/>
        <rFont val="Times New Roman"/>
        <family val="1"/>
      </rPr>
      <t xml:space="preserve">Target 5.2:
</t>
    </r>
    <r>
      <rPr>
        <sz val="11"/>
        <color indexed="8"/>
        <rFont val="Times New Roman"/>
        <family val="1"/>
      </rPr>
      <t xml:space="preserve">
Baseline percentage of beneficiaries at Bethanie and Grünau diagnosed with gastro-enteritis reduced by 50% by end of project period.</t>
    </r>
  </si>
  <si>
    <r>
      <rPr>
        <b/>
        <sz val="11"/>
        <color rgb="FF000000"/>
        <rFont val="Times New Roman"/>
        <family val="1"/>
      </rPr>
      <t xml:space="preserve">Outcome 5.3:
</t>
    </r>
    <r>
      <rPr>
        <sz val="11"/>
        <color indexed="8"/>
        <rFont val="Times New Roman"/>
        <family val="1"/>
      </rPr>
      <t xml:space="preserve">
Skin and scalp afflictions such as itching due to hardness of water is reduced.</t>
    </r>
  </si>
  <si>
    <r>
      <rPr>
        <b/>
        <sz val="11"/>
        <color rgb="FF000000"/>
        <rFont val="Times New Roman"/>
        <family val="1"/>
      </rPr>
      <t xml:space="preserve">Indicator 5.3:
</t>
    </r>
    <r>
      <rPr>
        <sz val="11"/>
        <color indexed="8"/>
        <rFont val="Times New Roman"/>
        <family val="1"/>
      </rPr>
      <t xml:space="preserve">
Percentage of sample population consisting of mothers and their children complaining of afflictions ascribed to water supplied.</t>
    </r>
  </si>
  <si>
    <r>
      <rPr>
        <b/>
        <sz val="11"/>
        <color rgb="FF000000"/>
        <rFont val="Times New Roman"/>
        <family val="1"/>
      </rPr>
      <t xml:space="preserve">Baseline 5.3:
</t>
    </r>
    <r>
      <rPr>
        <sz val="11"/>
        <color indexed="8"/>
        <rFont val="Times New Roman"/>
        <family val="1"/>
      </rPr>
      <t xml:space="preserve">
To be established by survey of sample population when travel and assembly restrictions under Coveid-19 are lifted.</t>
    </r>
  </si>
  <si>
    <r>
      <rPr>
        <b/>
        <sz val="11"/>
        <color rgb="FF000000"/>
        <rFont val="Times New Roman"/>
        <family val="1"/>
      </rPr>
      <t xml:space="preserve">Progress 5.3:
</t>
    </r>
    <r>
      <rPr>
        <sz val="11"/>
        <color rgb="FF000000"/>
        <rFont val="Times New Roman"/>
        <family val="1"/>
      </rPr>
      <t>Survey did not include establishment of baseline - still to be done.</t>
    </r>
    <r>
      <rPr>
        <sz val="11"/>
        <color indexed="8"/>
        <rFont val="Times New Roman"/>
        <family val="1"/>
      </rPr>
      <t xml:space="preserve">
</t>
    </r>
  </si>
  <si>
    <r>
      <rPr>
        <b/>
        <sz val="11"/>
        <color rgb="FF000000"/>
        <rFont val="Times New Roman"/>
        <family val="1"/>
      </rPr>
      <t xml:space="preserve">Target 5.3:
</t>
    </r>
    <r>
      <rPr>
        <sz val="11"/>
        <color indexed="8"/>
        <rFont val="Times New Roman"/>
        <family val="1"/>
      </rPr>
      <t xml:space="preserve">
Complaints by sample population reduced by 50% after first year of piloting.</t>
    </r>
  </si>
  <si>
    <r>
      <rPr>
        <b/>
        <sz val="11"/>
        <color rgb="FF000000"/>
        <rFont val="Times New Roman"/>
        <family val="1"/>
      </rPr>
      <t xml:space="preserve">Outcome 5.4:
</t>
    </r>
    <r>
      <rPr>
        <sz val="11"/>
        <color indexed="8"/>
        <rFont val="Times New Roman"/>
        <family val="1"/>
      </rPr>
      <t xml:space="preserve">
Increase in resilience of beneficiaries to further deterioration of groundwater quality due to climate change.</t>
    </r>
  </si>
  <si>
    <r>
      <rPr>
        <b/>
        <sz val="11"/>
        <color rgb="FF000000"/>
        <rFont val="Times New Roman"/>
        <family val="1"/>
      </rPr>
      <t xml:space="preserve">Indicator 5.4:
</t>
    </r>
    <r>
      <rPr>
        <sz val="11"/>
        <color indexed="8"/>
        <rFont val="Times New Roman"/>
        <family val="1"/>
      </rPr>
      <t xml:space="preserve">
Correlation between deteriorating groundwater quality and health conditions addressed under Outcome 1 above.</t>
    </r>
  </si>
  <si>
    <r>
      <rPr>
        <b/>
        <sz val="11"/>
        <color rgb="FF000000"/>
        <rFont val="Times New Roman"/>
        <family val="1"/>
      </rPr>
      <t xml:space="preserve">Target 5.4:
</t>
    </r>
    <r>
      <rPr>
        <sz val="11"/>
        <color indexed="8"/>
        <rFont val="Times New Roman"/>
        <family val="1"/>
      </rPr>
      <t xml:space="preserve">
Targets described relevant to Outcome 5.1 above.</t>
    </r>
  </si>
  <si>
    <r>
      <rPr>
        <b/>
        <sz val="11"/>
        <color rgb="FF000000"/>
        <rFont val="Times New Roman"/>
        <family val="1"/>
      </rPr>
      <t xml:space="preserve">Target 5.4:
</t>
    </r>
    <r>
      <rPr>
        <sz val="11"/>
        <color indexed="8"/>
        <rFont val="Times New Roman"/>
        <family val="1"/>
      </rPr>
      <t xml:space="preserve">
Zero correlation between groundwater quality deterioration and non-achievement of targets relevant to Outcome 1 above. </t>
    </r>
  </si>
  <si>
    <t>Objective 3: Communicate the acquired knowledge and skills to stakeholders in the water sector and thereby promote the mainstreaming of such small-scale desalination technology and systems in the country.</t>
  </si>
  <si>
    <r>
      <rPr>
        <b/>
        <sz val="11"/>
        <color rgb="FF000000"/>
        <rFont val="Times New Roman"/>
        <family val="1"/>
      </rPr>
      <t xml:space="preserve">Outcome 6:
</t>
    </r>
    <r>
      <rPr>
        <sz val="11"/>
        <color indexed="8"/>
        <rFont val="Times New Roman"/>
        <family val="1"/>
      </rPr>
      <t xml:space="preserve">
Awareness by beneficiaries of climate change effects, understanding of the project intervention, acceptance of responsibility to use water judiciously, and the need to pay water tariffs.</t>
    </r>
  </si>
  <si>
    <r>
      <rPr>
        <b/>
        <sz val="11"/>
        <color rgb="FF000000"/>
        <rFont val="Times New Roman"/>
        <family val="1"/>
      </rPr>
      <t xml:space="preserve">Indicator 6.1:
</t>
    </r>
    <r>
      <rPr>
        <sz val="11"/>
        <color indexed="8"/>
        <rFont val="Times New Roman"/>
        <family val="1"/>
      </rPr>
      <t xml:space="preserve">
Percentage of school learners and teachers at Bethanie and Grünau reached by means of visits to schools to create awareness of climate change effects and the project intervention, and to convey the need use water judiciously and why water tariffs are necessary.</t>
    </r>
  </si>
  <si>
    <r>
      <rPr>
        <b/>
        <sz val="11"/>
        <color rgb="FF000000"/>
        <rFont val="Times New Roman"/>
        <family val="1"/>
      </rPr>
      <t xml:space="preserve">Baseline 6.1:
</t>
    </r>
    <r>
      <rPr>
        <sz val="11"/>
        <color indexed="8"/>
        <rFont val="Times New Roman"/>
        <family val="1"/>
      </rPr>
      <t xml:space="preserve">
Social stakeholder consultations and engagements were held at Bethanie and Grünau during project formulation; 1 each with officials and general public at each of the project sites. Schools were not visited.</t>
    </r>
  </si>
  <si>
    <r>
      <rPr>
        <b/>
        <sz val="11"/>
        <color rgb="FF000000"/>
        <rFont val="Times New Roman"/>
        <family val="1"/>
      </rPr>
      <t xml:space="preserve">Target 6.1:
</t>
    </r>
    <r>
      <rPr>
        <sz val="11"/>
        <color indexed="8"/>
        <rFont val="Times New Roman"/>
        <family val="1"/>
      </rPr>
      <t xml:space="preserve">
80% of all school learners and teachers at the three schools at Bethanie and the school at Grünau to attend visits to schools.</t>
    </r>
  </si>
  <si>
    <r>
      <rPr>
        <b/>
        <sz val="11"/>
        <color rgb="FF000000"/>
        <rFont val="Times New Roman"/>
        <family val="1"/>
      </rPr>
      <t xml:space="preserve">Indicator 6.2:
</t>
    </r>
    <r>
      <rPr>
        <sz val="11"/>
        <color indexed="8"/>
        <rFont val="Times New Roman"/>
        <family val="1"/>
      </rPr>
      <t xml:space="preserve">
Number of interactive public meetings at Bethanie and Grünau to create awareness by beneficiaries of climate change effects, an understanding of the project intervention, acceptance of responsibility to use water judiciously, and the need to pay water tariffs.</t>
    </r>
  </si>
  <si>
    <r>
      <rPr>
        <b/>
        <sz val="11"/>
        <color rgb="FF000000"/>
        <rFont val="Times New Roman"/>
        <family val="1"/>
      </rPr>
      <t xml:space="preserve">Baseline 6.2:
</t>
    </r>
    <r>
      <rPr>
        <sz val="11"/>
        <color indexed="8"/>
        <rFont val="Times New Roman"/>
        <family val="1"/>
      </rPr>
      <t xml:space="preserve">
As above.</t>
    </r>
  </si>
  <si>
    <r>
      <rPr>
        <b/>
        <sz val="11"/>
        <color theme="1"/>
        <rFont val="Times New Roman"/>
        <family val="1"/>
      </rPr>
      <t xml:space="preserve">Target 6.2:
</t>
    </r>
    <r>
      <rPr>
        <sz val="11"/>
        <color theme="1"/>
        <rFont val="Times New Roman"/>
        <family val="1"/>
      </rPr>
      <t xml:space="preserve">
2 interactive public meetings per annum at each of Bethanie and Grünau.</t>
    </r>
  </si>
  <si>
    <r>
      <rPr>
        <b/>
        <sz val="11"/>
        <color rgb="FF000000"/>
        <rFont val="Times New Roman"/>
        <family val="1"/>
      </rPr>
      <t xml:space="preserve">Indicator 6.3:
</t>
    </r>
    <r>
      <rPr>
        <sz val="11"/>
        <color indexed="8"/>
        <rFont val="Times New Roman"/>
        <family val="1"/>
      </rPr>
      <t xml:space="preserve">
Number of meetings with community leaders and local officials at Bethanie and Grünau to further strengthen their awareness of climate change effects, an understanding of the project intervention, acceptance of responsibility to use water judiciously, and the need to pay water tariffs; this includes site visits to show progress with plant establishment and subsequently the operation of the plants.</t>
    </r>
  </si>
  <si>
    <r>
      <rPr>
        <b/>
        <sz val="11"/>
        <color rgb="FF000000"/>
        <rFont val="Times New Roman"/>
        <family val="1"/>
      </rPr>
      <t xml:space="preserve">Baseline 6.3:
</t>
    </r>
    <r>
      <rPr>
        <sz val="11"/>
        <color indexed="8"/>
        <rFont val="Times New Roman"/>
        <family val="1"/>
      </rPr>
      <t xml:space="preserve">
As above.</t>
    </r>
  </si>
  <si>
    <r>
      <rPr>
        <b/>
        <sz val="11"/>
        <color rgb="FF000000"/>
        <rFont val="Times New Roman"/>
        <family val="1"/>
      </rPr>
      <t>Progress 6.3:</t>
    </r>
    <r>
      <rPr>
        <sz val="11"/>
        <color indexed="8"/>
        <rFont val="Times New Roman"/>
        <family val="1"/>
      </rPr>
      <t xml:space="preserve">
Two meetings were held before construction - 11 June and 23 July 2019. These are in addition to the target meetings.
No annual meetings were held due to restrictions under measures to combat Covid-19.</t>
    </r>
  </si>
  <si>
    <r>
      <rPr>
        <b/>
        <sz val="11"/>
        <color theme="1"/>
        <rFont val="Times New Roman"/>
        <family val="1"/>
      </rPr>
      <t>Target 6.3:</t>
    </r>
    <r>
      <rPr>
        <sz val="11"/>
        <color theme="1"/>
        <rFont val="Times New Roman"/>
        <family val="1"/>
      </rPr>
      <t xml:space="preserve">
2 meetings per annum at each of Bethanie and Grünau.</t>
    </r>
  </si>
  <si>
    <r>
      <rPr>
        <b/>
        <sz val="11"/>
        <color rgb="FF000000"/>
        <rFont val="Times New Roman"/>
        <family val="1"/>
      </rPr>
      <t>Indicator 6.4:</t>
    </r>
    <r>
      <rPr>
        <sz val="11"/>
        <color indexed="8"/>
        <rFont val="Times New Roman"/>
        <family val="1"/>
      </rPr>
      <t xml:space="preserve">
Distribution of appropriate and site-specific information and learning material to school learners and teachers, and to adults.</t>
    </r>
  </si>
  <si>
    <r>
      <rPr>
        <b/>
        <sz val="11"/>
        <color rgb="FF000000"/>
        <rFont val="Times New Roman"/>
        <family val="1"/>
      </rPr>
      <t xml:space="preserve">Baseline
</t>
    </r>
    <r>
      <rPr>
        <sz val="11"/>
        <color indexed="8"/>
        <rFont val="Times New Roman"/>
        <family val="1"/>
      </rPr>
      <t>No appropriate material is yet available at the project sites.</t>
    </r>
  </si>
  <si>
    <r>
      <rPr>
        <b/>
        <sz val="11"/>
        <color theme="1"/>
        <rFont val="Times New Roman"/>
        <family val="1"/>
      </rPr>
      <t xml:space="preserve">Target 6.4.1:
</t>
    </r>
    <r>
      <rPr>
        <sz val="11"/>
        <color theme="1"/>
        <rFont val="Times New Roman"/>
        <family val="1"/>
      </rPr>
      <t xml:space="preserve">
1 printed school-level information folder provided to each school learner attending the school visits.</t>
    </r>
  </si>
  <si>
    <r>
      <rPr>
        <b/>
        <sz val="11"/>
        <color rgb="FF000000"/>
        <rFont val="Times New Roman"/>
        <family val="1"/>
      </rPr>
      <t xml:space="preserve">Target 6.4.2:
</t>
    </r>
    <r>
      <rPr>
        <sz val="11"/>
        <color indexed="8"/>
        <rFont val="Times New Roman"/>
        <family val="1"/>
      </rPr>
      <t xml:space="preserve">
20 printed school-level information folders provided to each school teacher.</t>
    </r>
  </si>
  <si>
    <r>
      <rPr>
        <b/>
        <sz val="11"/>
        <color rgb="FF000000"/>
        <rFont val="Times New Roman"/>
        <family val="1"/>
      </rPr>
      <t xml:space="preserve">Target 6.4.3:
</t>
    </r>
    <r>
      <rPr>
        <sz val="11"/>
        <color indexed="8"/>
        <rFont val="Times New Roman"/>
        <family val="1"/>
      </rPr>
      <t xml:space="preserve">
1 printed information folder provided to each attendee of public meetings and meetings with officials.</t>
    </r>
  </si>
  <si>
    <r>
      <rPr>
        <b/>
        <sz val="11"/>
        <color rgb="FF000000"/>
        <rFont val="Times New Roman"/>
        <family val="1"/>
      </rPr>
      <t xml:space="preserve">Target 6.4.4:
</t>
    </r>
    <r>
      <rPr>
        <sz val="11"/>
        <color indexed="8"/>
        <rFont val="Times New Roman"/>
        <family val="1"/>
      </rPr>
      <t xml:space="preserve">
100 printed information folders provided to each clinic and church at the project sites for distribution to the public.</t>
    </r>
  </si>
  <si>
    <r>
      <rPr>
        <b/>
        <sz val="11"/>
        <color rgb="FF000000"/>
        <rFont val="Times New Roman"/>
        <family val="1"/>
      </rPr>
      <t xml:space="preserve">Outcome 7:
</t>
    </r>
    <r>
      <rPr>
        <sz val="11"/>
        <color indexed="8"/>
        <rFont val="Times New Roman"/>
        <family val="1"/>
      </rPr>
      <t xml:space="preserve">
 Stakeholders at regional and national level who are informed of the project results, including the viability and feasibility of small-scale desalination plants powered by hybrid renewable energy as an alternative to importing good quality water over long distances.</t>
    </r>
  </si>
  <si>
    <r>
      <rPr>
        <b/>
        <sz val="11"/>
        <color theme="1"/>
        <rFont val="Times New Roman"/>
        <family val="1"/>
      </rPr>
      <t xml:space="preserve">Indicator 7.1:
</t>
    </r>
    <r>
      <rPr>
        <sz val="11"/>
        <color theme="1"/>
        <rFont val="Times New Roman"/>
        <family val="1"/>
      </rPr>
      <t xml:space="preserve">
Information sharing events with regional and national decision and policy makers in the water supply and environmental sectors.</t>
    </r>
  </si>
  <si>
    <r>
      <rPr>
        <b/>
        <sz val="11"/>
        <color rgb="FF000000"/>
        <rFont val="Times New Roman"/>
        <family val="1"/>
      </rPr>
      <t xml:space="preserve">Baseline 7:
</t>
    </r>
    <r>
      <rPr>
        <sz val="11"/>
        <color indexed="8"/>
        <rFont val="Times New Roman"/>
        <family val="1"/>
      </rPr>
      <t xml:space="preserve">
No project results are available prior to the start of project execution.</t>
    </r>
  </si>
  <si>
    <r>
      <rPr>
        <b/>
        <sz val="11"/>
        <color rgb="FF000000"/>
        <rFont val="Times New Roman"/>
        <family val="1"/>
      </rPr>
      <t xml:space="preserve">Target 7.1:
</t>
    </r>
    <r>
      <rPr>
        <sz val="11"/>
        <color indexed="8"/>
        <rFont val="Times New Roman"/>
        <family val="1"/>
      </rPr>
      <t xml:space="preserve">
1 information sharing event, combined with visits to project sites, during the second half of the project period.
</t>
    </r>
  </si>
  <si>
    <r>
      <rPr>
        <b/>
        <sz val="11"/>
        <color theme="1"/>
        <rFont val="Times New Roman"/>
        <family val="1"/>
      </rPr>
      <t xml:space="preserve">Indicator 7.2:
</t>
    </r>
    <r>
      <rPr>
        <sz val="11"/>
        <color theme="1"/>
        <rFont val="Times New Roman"/>
        <family val="1"/>
      </rPr>
      <t xml:space="preserve">
Technical information sharing events with government officials, consultants, university staff, civil society members active in the water supply and environmental sectors.</t>
    </r>
  </si>
  <si>
    <r>
      <rPr>
        <b/>
        <sz val="11"/>
        <color rgb="FF000000"/>
        <rFont val="Times New Roman"/>
        <family val="1"/>
      </rPr>
      <t xml:space="preserve">Target 7.2.1:
</t>
    </r>
    <r>
      <rPr>
        <sz val="11"/>
        <color indexed="8"/>
        <rFont val="Times New Roman"/>
        <family val="1"/>
      </rPr>
      <t xml:space="preserve">
1 information sharing event combined with visits to project sites, during the second half of the project period.</t>
    </r>
  </si>
  <si>
    <r>
      <t xml:space="preserve">Progress 7.2.2:
</t>
    </r>
    <r>
      <rPr>
        <sz val="11"/>
        <color rgb="FF000000"/>
        <rFont val="Times New Roman"/>
        <family val="1"/>
      </rPr>
      <t>No progress - scheduled for the last year of the project period.</t>
    </r>
  </si>
  <si>
    <r>
      <rPr>
        <b/>
        <sz val="11"/>
        <color rgb="FF000000"/>
        <rFont val="Times New Roman"/>
        <family val="1"/>
      </rPr>
      <t xml:space="preserve">Target 7.2.2:
</t>
    </r>
    <r>
      <rPr>
        <sz val="11"/>
        <color indexed="8"/>
        <rFont val="Times New Roman"/>
        <family val="1"/>
      </rPr>
      <t xml:space="preserve">
1 information sharing event presented in Windhoek in the last year of the project period.</t>
    </r>
  </si>
  <si>
    <r>
      <rPr>
        <b/>
        <sz val="11"/>
        <color theme="1"/>
        <rFont val="Times New Roman"/>
        <family val="1"/>
      </rPr>
      <t xml:space="preserve">Indicator 7.3:
</t>
    </r>
    <r>
      <rPr>
        <sz val="11"/>
        <color theme="1"/>
        <rFont val="Times New Roman"/>
        <family val="1"/>
      </rPr>
      <t xml:space="preserve">
Provision of project information throughout the project period by means of electronic and print media, and presentation of the project at national/international conferences or meetings.</t>
    </r>
  </si>
  <si>
    <r>
      <rPr>
        <b/>
        <sz val="11"/>
        <color rgb="FF000000"/>
        <rFont val="Times New Roman"/>
        <family val="1"/>
      </rPr>
      <t xml:space="preserve">Progress 7.3.1:
</t>
    </r>
    <r>
      <rPr>
        <sz val="11"/>
        <color indexed="8"/>
        <rFont val="Times New Roman"/>
        <family val="1"/>
      </rPr>
      <t xml:space="preserve">
No progress - prevented by government regulations to combat the spread of Covid-19.</t>
    </r>
  </si>
  <si>
    <r>
      <rPr>
        <b/>
        <sz val="11"/>
        <color rgb="FF000000"/>
        <rFont val="Times New Roman"/>
        <family val="1"/>
      </rPr>
      <t xml:space="preserve">Target 7.3.1:
</t>
    </r>
    <r>
      <rPr>
        <sz val="11"/>
        <color indexed="8"/>
        <rFont val="Times New Roman"/>
        <family val="1"/>
      </rPr>
      <t xml:space="preserve">
2 current affairs radio and TV programmes each, one during construction and the other during the piloting period.</t>
    </r>
  </si>
  <si>
    <r>
      <rPr>
        <b/>
        <sz val="11"/>
        <color rgb="FF000000"/>
        <rFont val="Times New Roman"/>
        <family val="1"/>
      </rPr>
      <t xml:space="preserve">Progress 7.3.2:
</t>
    </r>
    <r>
      <rPr>
        <sz val="11"/>
        <color indexed="8"/>
        <rFont val="Times New Roman"/>
        <family val="1"/>
      </rPr>
      <t xml:space="preserve">
Continuous updating delayed.</t>
    </r>
  </si>
  <si>
    <r>
      <rPr>
        <b/>
        <sz val="11"/>
        <color rgb="FF000000"/>
        <rFont val="Times New Roman"/>
        <family val="1"/>
      </rPr>
      <t xml:space="preserve">Target 7.3.2:
</t>
    </r>
    <r>
      <rPr>
        <sz val="11"/>
        <color indexed="8"/>
        <rFont val="Times New Roman"/>
        <family val="1"/>
      </rPr>
      <t xml:space="preserve">
Websites of EE and NIE continuously updated with project information.</t>
    </r>
  </si>
  <si>
    <r>
      <rPr>
        <b/>
        <sz val="11"/>
        <color rgb="FF000000"/>
        <rFont val="Times New Roman"/>
        <family val="1"/>
      </rPr>
      <t xml:space="preserve">Target 7.3.3:
</t>
    </r>
    <r>
      <rPr>
        <sz val="11"/>
        <color indexed="8"/>
        <rFont val="Times New Roman"/>
        <family val="1"/>
      </rPr>
      <t xml:space="preserve">
1 final project report published on the EE website in last year of project period.</t>
    </r>
  </si>
  <si>
    <r>
      <rPr>
        <b/>
        <sz val="11"/>
        <color rgb="FF000000"/>
        <rFont val="Times New Roman"/>
        <family val="1"/>
      </rPr>
      <t xml:space="preserve">Progress 7.3.4:
</t>
    </r>
    <r>
      <rPr>
        <sz val="11"/>
        <color indexed="8"/>
        <rFont val="Times New Roman"/>
        <family val="1"/>
      </rPr>
      <t xml:space="preserve">
No progress - scheduled for second half of final project year.</t>
    </r>
  </si>
  <si>
    <r>
      <rPr>
        <b/>
        <sz val="11"/>
        <color rgb="FF000000"/>
        <rFont val="Times New Roman"/>
        <family val="1"/>
      </rPr>
      <t xml:space="preserve">Target 7.3.4:
</t>
    </r>
    <r>
      <rPr>
        <sz val="11"/>
        <color indexed="8"/>
        <rFont val="Times New Roman"/>
        <family val="1"/>
      </rPr>
      <t xml:space="preserve">
1 presentation of project at a water conference.</t>
    </r>
  </si>
  <si>
    <t>n/a</t>
  </si>
  <si>
    <t>Bethanie</t>
  </si>
  <si>
    <t>PROJECT INDICATORS Y3</t>
  </si>
  <si>
    <r>
      <t xml:space="preserve"> </t>
    </r>
    <r>
      <rPr>
        <b/>
        <sz val="11"/>
        <rFont val="Times New Roman"/>
        <family val="1"/>
      </rPr>
      <t>Indicator 2.2</t>
    </r>
    <r>
      <rPr>
        <sz val="11"/>
        <rFont val="Times New Roman"/>
        <family val="1"/>
      </rPr>
      <t xml:space="preserve">:
</t>
    </r>
    <r>
      <rPr>
        <b/>
        <sz val="11"/>
        <rFont val="Times New Roman"/>
        <family val="1"/>
      </rPr>
      <t xml:space="preserve">EE staff :
</t>
    </r>
    <r>
      <rPr>
        <sz val="11"/>
        <rFont val="Times New Roman"/>
        <family val="1"/>
      </rPr>
      <t xml:space="preserve">Project management and execution:
9 male (75%),
3 female (25%)
In training/capacity building:
2 male (25%)
6 female (75%)
NamWater Civil Construction Division staff for Bethanie brine pipeline and evaporation pond construction (Phase 1 up to 6 August 2021):
24 male (83%)
5 female (17%)
</t>
    </r>
    <r>
      <rPr>
        <b/>
        <sz val="11"/>
        <rFont val="Times New Roman"/>
        <family val="1"/>
      </rPr>
      <t>Engineering consultant team:</t>
    </r>
    <r>
      <rPr>
        <sz val="11"/>
        <rFont val="Times New Roman"/>
        <family val="1"/>
      </rPr>
      <t xml:space="preserve">
3 male (60%)
2 female (40%)
</t>
    </r>
    <r>
      <rPr>
        <b/>
        <sz val="11"/>
        <rFont val="Times New Roman"/>
        <family val="1"/>
      </rPr>
      <t>Environmental consultant team:</t>
    </r>
    <r>
      <rPr>
        <sz val="11"/>
        <rFont val="Times New Roman"/>
        <family val="1"/>
      </rPr>
      <t xml:space="preserve">
4 male (44%)
5 female (56%)
</t>
    </r>
    <r>
      <rPr>
        <b/>
        <sz val="11"/>
        <rFont val="Times New Roman"/>
        <family val="1"/>
      </rPr>
      <t>Contractor staff for Grünau construction:</t>
    </r>
    <r>
      <rPr>
        <sz val="11"/>
        <rFont val="Times New Roman"/>
        <family val="1"/>
      </rPr>
      <t xml:space="preserve">
Male 100%
Female 0%
</t>
    </r>
    <r>
      <rPr>
        <b/>
        <sz val="11"/>
        <rFont val="Times New Roman"/>
        <family val="1"/>
      </rPr>
      <t>Contractor staff for Bethanie plant construction (desal plant):</t>
    </r>
    <r>
      <rPr>
        <sz val="11"/>
        <rFont val="Times New Roman"/>
        <family val="1"/>
      </rPr>
      <t xml:space="preserve">
Male 100%
Female 0%
NamWater Civil Construction Division staff for Bethanie brine pipeline and evaporation pond construction:
Male 100%
Female 0%
</t>
    </r>
  </si>
  <si>
    <t>Financial information PPR 2:  cumulative from project start to 31 July 2020</t>
  </si>
  <si>
    <t>Financial information PPR 3:  cumulative from project start to 31 July 2021</t>
  </si>
  <si>
    <r>
      <rPr>
        <b/>
        <sz val="11"/>
        <color rgb="FF000000"/>
        <rFont val="Times New Roman"/>
        <family val="1"/>
      </rPr>
      <t>NOTE:</t>
    </r>
    <r>
      <rPr>
        <sz val="11"/>
        <color indexed="8"/>
        <rFont val="Times New Roman"/>
        <family val="1"/>
      </rPr>
      <t xml:space="preserve"> All expenditure and ROI took place in NAD (N$). For the purpose of the PPR1 all expenditure and ROI amounts were converted to USD (US$) at the exchange rates applicable on the respective days that the Project funds (A+B) and the NIE fee (C) received from the AF were converted to NAD (N$). The exchange rates (N$:US$) applied for reporting are:
</t>
    </r>
    <r>
      <rPr>
        <b/>
        <sz val="11"/>
        <color rgb="FF000000"/>
        <rFont val="Times New Roman"/>
        <family val="1"/>
      </rPr>
      <t>Funds originating from Project Formulation Grant (received 28 February 2017</t>
    </r>
    <r>
      <rPr>
        <sz val="11"/>
        <color indexed="8"/>
        <rFont val="Times New Roman"/>
        <family val="1"/>
      </rPr>
      <t xml:space="preserve">)
All funds: 12,97
</t>
    </r>
    <r>
      <rPr>
        <b/>
        <sz val="11"/>
        <color rgb="FF000000"/>
        <rFont val="Times New Roman"/>
        <family val="1"/>
      </rPr>
      <t>Funds originating from Tranche 1 (received 26 January 2018</t>
    </r>
    <r>
      <rPr>
        <sz val="11"/>
        <color indexed="8"/>
        <rFont val="Times New Roman"/>
        <family val="1"/>
      </rPr>
      <t>) 
Project funds (A+B): 11,691
ROI on Project funds (A+B): 11,691
NIE fee (C): 11,84
ROI on NIE fee (C): 11,84</t>
    </r>
  </si>
  <si>
    <r>
      <rPr>
        <b/>
        <sz val="11"/>
        <color rgb="FF000000"/>
        <rFont val="Times New Roman"/>
        <family val="1"/>
      </rPr>
      <t>NOTE:</t>
    </r>
    <r>
      <rPr>
        <sz val="11"/>
        <color indexed="8"/>
        <rFont val="Times New Roman"/>
        <family val="1"/>
      </rPr>
      <t xml:space="preserve"> All expenditure and ROI took place in NAD (N$). For the purpose of the PPR2 all expenditure and ROI amounts were converted to USD (US$) at the exchange rates applicable on the respective days that the relevant Project funds (A+B) and the NIE fee (C) received from the AF were converted to NAD (N$). This approach is regarded to be "correct", but since tranches are not invested in separate accounts this requires complicated calculations for conversion to US$, especially in the case of ROI on funds originating from more than one tranche and on ROI on previously generated ROI, as well as in the case where some funds from a tranche remain undisbursed to the EE as at the end of that project year. This approach is not cost-effective and the accuracy that can be achieved for PPR3 onwards is doubtful. The exchange rates used for reporting here are:
</t>
    </r>
    <r>
      <rPr>
        <b/>
        <sz val="11"/>
        <color rgb="FF000000"/>
        <rFont val="Times New Roman"/>
        <family val="1"/>
      </rPr>
      <t xml:space="preserve">Funds originating from Project Formulation Grant (received 28 February 2017)
</t>
    </r>
    <r>
      <rPr>
        <sz val="11"/>
        <color rgb="FF000000"/>
        <rFont val="Times New Roman"/>
        <family val="1"/>
      </rPr>
      <t>All funds: 12,97</t>
    </r>
    <r>
      <rPr>
        <sz val="11"/>
        <color indexed="8"/>
        <rFont val="Times New Roman"/>
        <family val="1"/>
      </rPr>
      <t xml:space="preserve">
</t>
    </r>
    <r>
      <rPr>
        <b/>
        <sz val="11"/>
        <color rgb="FF000000"/>
        <rFont val="Times New Roman"/>
        <family val="1"/>
      </rPr>
      <t xml:space="preserve">Funds originating from Tranche 1 (received 26 January 2018) 
</t>
    </r>
    <r>
      <rPr>
        <sz val="11"/>
        <color indexed="8"/>
        <rFont val="Times New Roman"/>
        <family val="1"/>
      </rPr>
      <t xml:space="preserve">Project funds (A+B), ROI on (A+B) and ROI on previous ROI: 11,691
NIE fee (C), ROI on (C) and ROI on previous ROI: 11,840
</t>
    </r>
    <r>
      <rPr>
        <b/>
        <sz val="11"/>
        <color rgb="FF000000"/>
        <rFont val="Times New Roman"/>
        <family val="1"/>
      </rPr>
      <t>Funds originating from Tranche 2 (received 22 November 2019)</t>
    </r>
    <r>
      <rPr>
        <sz val="11"/>
        <color indexed="8"/>
        <rFont val="Times New Roman"/>
        <family val="1"/>
      </rPr>
      <t xml:space="preserve">
Project funds (A+B), ROI on (A+B) and ROI on previous ROI: 14,500
NIE fee (C), ROI on (C) and ROI on previous ROI: 14,500</t>
    </r>
  </si>
  <si>
    <t xml:space="preserve">DISBURSEMENT OF AF GRANT FUNDS </t>
  </si>
  <si>
    <t>How much of the total AF grant as noted in Project Document plus any project preparation grant has been spent to date?</t>
  </si>
  <si>
    <r>
      <t xml:space="preserve">Estimated </t>
    </r>
    <r>
      <rPr>
        <b/>
        <sz val="11"/>
        <color rgb="FFFF0000"/>
        <rFont val="Times New Roman"/>
        <family val="1"/>
      </rPr>
      <t>cumulative total disbursement from NIE to EE</t>
    </r>
    <r>
      <rPr>
        <b/>
        <sz val="11"/>
        <rFont val="Times New Roman"/>
        <family val="1"/>
      </rPr>
      <t xml:space="preserve"> from project as of </t>
    </r>
    <r>
      <rPr>
        <b/>
        <sz val="11"/>
        <color rgb="FFFF0000"/>
        <rFont val="Times New Roman"/>
        <family val="1"/>
      </rPr>
      <t>28 February 2017</t>
    </r>
  </si>
  <si>
    <t>Item</t>
  </si>
  <si>
    <t>Amount (US$)</t>
  </si>
  <si>
    <r>
      <t xml:space="preserve">Estimated </t>
    </r>
    <r>
      <rPr>
        <b/>
        <sz val="11"/>
        <color rgb="FFFF0000"/>
        <rFont val="Times New Roman"/>
        <family val="1"/>
      </rPr>
      <t>cumulative total disbursement from NIE to EE</t>
    </r>
    <r>
      <rPr>
        <b/>
        <sz val="11"/>
        <color indexed="8"/>
        <rFont val="Times New Roman"/>
        <family val="1"/>
      </rPr>
      <t xml:space="preserve"> from project as of </t>
    </r>
    <r>
      <rPr>
        <b/>
        <sz val="11"/>
        <color rgb="FFFF0000"/>
        <rFont val="Times New Roman"/>
        <family val="1"/>
      </rPr>
      <t>28 February 2017</t>
    </r>
  </si>
  <si>
    <t>Total disbursement</t>
  </si>
  <si>
    <t>Project formulation grant</t>
  </si>
  <si>
    <t>Project funds (A+B)</t>
  </si>
  <si>
    <t>Project activities cost (A)</t>
  </si>
  <si>
    <t>Project execution cost (B)</t>
  </si>
  <si>
    <t>Add any comments on AF Grant Funds. (word limit=200)</t>
  </si>
  <si>
    <t>No comment</t>
  </si>
  <si>
    <t>Disbursement by NIE to EE in Year 2</t>
  </si>
  <si>
    <t>Total disbursement by NIE to EE (Project funds)</t>
  </si>
  <si>
    <r>
      <rPr>
        <sz val="11"/>
        <rFont val="Times New Roman"/>
        <family val="1"/>
      </rPr>
      <t xml:space="preserve">The NIE did not disburse any funds to the EE in Project Year 2, since the EE did not submit the required invoices and supportive documentation to the NIE.
</t>
    </r>
    <r>
      <rPr>
        <sz val="11"/>
        <color indexed="8"/>
        <rFont val="Times New Roman"/>
        <family val="1"/>
      </rPr>
      <t xml:space="preserve">NamWater after the end of Project Year 2 requested disbursement of all expenditure incurred during that year. The implication is that project activities and project execution in Project Year 2 were temporarily funded from NamWater resources.
</t>
    </r>
    <r>
      <rPr>
        <b/>
        <sz val="11"/>
        <color rgb="FF000000"/>
        <rFont val="Times New Roman"/>
        <family val="1"/>
      </rPr>
      <t xml:space="preserve">
</t>
    </r>
  </si>
  <si>
    <t>Uncommitted amounts not yet disbursed to EE</t>
  </si>
  <si>
    <t>"Committed amounts" is understood to mean funds that have already been spent by the EE or have been pledged by the EE to in future pay for services rendered under established contacts or agreements.
As at the end of Year 2 the NIE has not disbursed any uncommitted funds to the EE. Uncommitted amounts not yet disbursed thus equal the uncommitted amounts shown below:</t>
  </si>
  <si>
    <t>US$</t>
  </si>
  <si>
    <t>Project Costs (A+B)</t>
  </si>
  <si>
    <t>Project Activity Cost (A)</t>
  </si>
  <si>
    <t>Project Execution Cost (B)</t>
  </si>
  <si>
    <t xml:space="preserve">INVESTMENT INCOME </t>
  </si>
  <si>
    <t>Amount of annual investment income generated from the Adaptation Fund’s grant</t>
  </si>
  <si>
    <r>
      <t xml:space="preserve">Amount of </t>
    </r>
    <r>
      <rPr>
        <b/>
        <i/>
        <sz val="11"/>
        <color rgb="FFFF0000"/>
        <rFont val="Times New Roman"/>
        <family val="1"/>
      </rPr>
      <t>annual</t>
    </r>
    <r>
      <rPr>
        <i/>
        <sz val="11"/>
        <color indexed="8"/>
        <rFont val="Times New Roman"/>
        <family val="1"/>
      </rPr>
      <t xml:space="preserve"> investment income generated from the Adaptation Fund’s grant</t>
    </r>
  </si>
  <si>
    <t>Total Investment Income</t>
  </si>
  <si>
    <t>ROI in Year 1</t>
  </si>
  <si>
    <t>On Project Funds (A+B)</t>
  </si>
  <si>
    <t>On A</t>
  </si>
  <si>
    <t>On Management Fee (C)</t>
  </si>
  <si>
    <t>On B</t>
  </si>
  <si>
    <t>ROI in Year 2</t>
  </si>
  <si>
    <t>ROI in Year 3</t>
  </si>
  <si>
    <t>EXPENDITURE DATA</t>
  </si>
  <si>
    <r>
      <t xml:space="preserve">List output and corresponding amount spent for the </t>
    </r>
    <r>
      <rPr>
        <b/>
        <sz val="11"/>
        <color rgb="FFFF0000"/>
        <rFont val="Times New Roman"/>
        <family val="1"/>
      </rPr>
      <t>current reporting period</t>
    </r>
  </si>
  <si>
    <r>
      <rPr>
        <b/>
        <sz val="11"/>
        <color rgb="FF000000"/>
        <rFont val="Times New Roman"/>
        <family val="1"/>
      </rPr>
      <t xml:space="preserve">NOTE:
</t>
    </r>
    <r>
      <rPr>
        <sz val="11"/>
        <color rgb="FF000000"/>
        <rFont val="Times New Roman"/>
        <family val="1"/>
      </rPr>
      <t>1.  The amounts under A and B are those spent by the EE, but they have not been disbursed by the NIE to the EE
2.  The amounts utilised in Project Year 1 under ROI on Project Management Fee (C) to supplement Fee (C) and
     Advance to NIE to supplement Project Management Fee (C) have not yet been reimbursed to the project</t>
    </r>
  </si>
  <si>
    <t>Total project (A+B+C)</t>
  </si>
  <si>
    <t>Project Management Fee (C)</t>
  </si>
  <si>
    <t>Item/activity/action</t>
  </si>
  <si>
    <t>Comp 1: Develop desal plants</t>
  </si>
  <si>
    <t>1.1  Civil works</t>
  </si>
  <si>
    <t>1.2 Water treatment plants</t>
  </si>
  <si>
    <t>1.3 M&amp;E works</t>
  </si>
  <si>
    <t>Comp 2: Develop energy plants</t>
  </si>
  <si>
    <t>2.1 Turbines</t>
  </si>
  <si>
    <t>2.2 Solar fields</t>
  </si>
  <si>
    <t>2.3 Battery banks</t>
  </si>
  <si>
    <t>2.4 Inverters &amp; BOS</t>
  </si>
  <si>
    <t>2.5 Electrical &amp; SCADA</t>
  </si>
  <si>
    <t>2.6 Civil: safety &amp; security</t>
  </si>
  <si>
    <t>2.7 Professional fees</t>
  </si>
  <si>
    <t>Comp 3: Test, commission, train</t>
  </si>
  <si>
    <t>Comp 4: Piloting of plants</t>
  </si>
  <si>
    <t xml:space="preserve">3.1 Testing </t>
  </si>
  <si>
    <t>Comp 5: Supply quality water</t>
  </si>
  <si>
    <t>3.2 Specialised training</t>
  </si>
  <si>
    <t>Comp 6: Sensitise stakeholders</t>
  </si>
  <si>
    <t>3.3 Produce manuals</t>
  </si>
  <si>
    <t>Comp 7: Info &amp; knowledge</t>
  </si>
  <si>
    <t>3.4 Involve tertiary students</t>
  </si>
  <si>
    <t>Comp 4: Piloting of the plants</t>
  </si>
  <si>
    <t>1. Management and supervision</t>
  </si>
  <si>
    <t>4.1: Operate, maintain, improve
      desalination plants</t>
  </si>
  <si>
    <t>4.1 Operate, maintain, improve
      desalination plants</t>
  </si>
  <si>
    <t>2. Data collection</t>
  </si>
  <si>
    <t>4.2: Operate, maintain, improve
       power plants</t>
  </si>
  <si>
    <t>4.2 Operate, maintain, improve
       power plants</t>
  </si>
  <si>
    <t>3. Progress meetings/reports</t>
  </si>
  <si>
    <t>4.3: Update manuals</t>
  </si>
  <si>
    <t>4.3 Update manuals</t>
  </si>
  <si>
    <t>4. Financials</t>
  </si>
  <si>
    <t>4.4: Collect information, record
      lessons</t>
  </si>
  <si>
    <t>4.4 Collect information, record
      lessons</t>
  </si>
  <si>
    <t>5. Site scientist/engineer</t>
  </si>
  <si>
    <t>4.5: Site visits by students</t>
  </si>
  <si>
    <t>4.5 Site visits by students</t>
  </si>
  <si>
    <t>6. Capacity building</t>
  </si>
  <si>
    <t>Comp 5: Supply water</t>
  </si>
  <si>
    <t>5.1: Operate and maintain</t>
  </si>
  <si>
    <t>1. Management</t>
  </si>
  <si>
    <t>5.2 Handover infrastructure</t>
  </si>
  <si>
    <t>2. Operations</t>
  </si>
  <si>
    <t>Comp 6: Sensitise beneficiaries</t>
  </si>
  <si>
    <t>3. Office services and supplies</t>
  </si>
  <si>
    <t>6.1 Hold public meetings</t>
  </si>
  <si>
    <t>4. Auditing and consulting</t>
  </si>
  <si>
    <t>6.2 Target children at school</t>
  </si>
  <si>
    <t>5. Knowledge dissemination</t>
  </si>
  <si>
    <t>6.3 Use students</t>
  </si>
  <si>
    <t>ROI on Project Management Fee (C) to supplement Fee (C)</t>
  </si>
  <si>
    <t>Comp 7: Info dissemination</t>
  </si>
  <si>
    <t>7.1 Conduct workshops</t>
  </si>
  <si>
    <t>7.2 Distribute tech info</t>
  </si>
  <si>
    <t>PLANNED EXPENDITURE SCHEDULE</t>
  </si>
  <si>
    <r>
      <t xml:space="preserve">NOTE: 
</t>
    </r>
    <r>
      <rPr>
        <b/>
        <sz val="11"/>
        <color rgb="FF000000"/>
        <rFont val="Times New Roman"/>
        <family val="1"/>
      </rPr>
      <t>Planned expenditure under Project Activity Cost (A)</t>
    </r>
    <r>
      <rPr>
        <sz val="11"/>
        <color rgb="FF000000"/>
        <rFont val="Times New Roman"/>
        <family val="1"/>
      </rPr>
      <t xml:space="preserve"> consists of the remainder of Tranche 1 for A (= US$ 3 789 485), plus Tranche 2 for A (= US$ zero as per approved revised disbursement schedule).</t>
    </r>
    <r>
      <rPr>
        <b/>
        <sz val="11"/>
        <color indexed="8"/>
        <rFont val="Times New Roman"/>
        <family val="1"/>
      </rPr>
      <t xml:space="preserve">
Planned expenditure under Project Execution Cost (B) </t>
    </r>
    <r>
      <rPr>
        <sz val="11"/>
        <color rgb="FF000000"/>
        <rFont val="Times New Roman"/>
        <family val="1"/>
      </rPr>
      <t xml:space="preserve">consists of the remainder of  Tranche 1 for B (= US$ 88 142) plus Tranche 2 for B (= US$ 113 688), amounting to US$ 201 830.
</t>
    </r>
    <r>
      <rPr>
        <b/>
        <sz val="11"/>
        <color rgb="FF000000"/>
        <rFont val="Times New Roman"/>
        <family val="1"/>
      </rPr>
      <t xml:space="preserve">Planned expenditure under Project Management Cost (C) </t>
    </r>
    <r>
      <rPr>
        <sz val="11"/>
        <color rgb="FF000000"/>
        <rFont val="Times New Roman"/>
        <family val="1"/>
      </rPr>
      <t>consists of Tranche 2 for C (= US$ 93 285) minus the advance to be repaid (= US$ 37 012), minus the ROI on C for Year 1(=US$ 3 417) to be repaid, amounting to US$ 52 857.</t>
    </r>
  </si>
  <si>
    <r>
      <t xml:space="preserve">NOTE: 
</t>
    </r>
    <r>
      <rPr>
        <sz val="11"/>
        <color rgb="FF000000"/>
        <rFont val="Times New Roman"/>
        <family val="1"/>
      </rPr>
      <t>The projected total expenditure for Project Year 3 as presented here has not been updated with information that may have become available since submission of the document PPR2 of 29 September 2020.</t>
    </r>
  </si>
  <si>
    <r>
      <t xml:space="preserve">List outputs planned and corresponding projected cost for the </t>
    </r>
    <r>
      <rPr>
        <b/>
        <sz val="11"/>
        <color rgb="FFFF0000"/>
        <rFont val="Times New Roman"/>
        <family val="1"/>
      </rPr>
      <t>upcoming reporting period</t>
    </r>
  </si>
  <si>
    <t>Projected cost (US$)</t>
  </si>
  <si>
    <t>Est. Completion Date</t>
  </si>
  <si>
    <t>Project (A+B+C)</t>
  </si>
  <si>
    <t>4.1 Operate, maintain and improve the desalination plants</t>
  </si>
  <si>
    <t>4.2 Operate, maintain and improve the power plants</t>
  </si>
  <si>
    <t>4.3 Update the training, operations and maintenance manuals</t>
  </si>
  <si>
    <t>4.4 Collect technical and social information, etc.</t>
  </si>
  <si>
    <t>4.5 Inform beneficiaries of what plants do and the benefits to be achieved</t>
  </si>
  <si>
    <t>3.1 Test components and complete systems, etc.</t>
  </si>
  <si>
    <t>5.1 Operate, maintain the plants</t>
  </si>
  <si>
    <t>3.2 Provide specialized training to O&amp;M staff</t>
  </si>
  <si>
    <t>5.2 Hand over infrastructure to NamWater to ensure continuation of water supply</t>
  </si>
  <si>
    <t>3.3 Produce training and maintenance manuals</t>
  </si>
  <si>
    <t>3.4 Involve tertiary institution students, etc.</t>
  </si>
  <si>
    <t>6.1 Public meetings to share information</t>
  </si>
  <si>
    <t>6.2 Information supply to school children</t>
  </si>
  <si>
    <t>6.3  Impart knowledge and skills to community women</t>
  </si>
  <si>
    <t>7.1 Share project experience and lessons learnt</t>
  </si>
  <si>
    <t>7.2 Distribute technical information</t>
  </si>
  <si>
    <r>
      <t xml:space="preserve">Proj. Management Fee (C)
</t>
    </r>
    <r>
      <rPr>
        <sz val="11"/>
        <color rgb="FF000000"/>
        <rFont val="Times New Roman"/>
        <family val="1"/>
      </rPr>
      <t>(Note: Planned expenditure for Year 2 as per the Project Proposal is reduced by the advance and the ROI on C to be paid back to the investment account for funds under A+B.)</t>
    </r>
  </si>
  <si>
    <t xml:space="preserve">Proj. Management Fee (C)
</t>
  </si>
  <si>
    <t>Project Performance Report (PPR)*</t>
  </si>
  <si>
    <r>
      <rPr>
        <i/>
        <sz val="9"/>
        <color theme="1"/>
        <rFont val="Times New Roman"/>
        <family val="1"/>
      </rPr>
      <t>* Refers to both projects and programs</t>
    </r>
    <r>
      <rPr>
        <sz val="11"/>
        <color theme="1"/>
        <rFont val="Times New Roman"/>
        <family val="1"/>
      </rPr>
      <t xml:space="preserve"> </t>
    </r>
  </si>
  <si>
    <t>Period of Report (Dates)</t>
  </si>
  <si>
    <t xml:space="preserve">Project Title: </t>
  </si>
  <si>
    <t xml:space="preserve">Pilot rural desalination plants using renewable power and membrane technology </t>
  </si>
  <si>
    <t xml:space="preserve">Project Summary: </t>
  </si>
  <si>
    <t xml:space="preserve">Namibia relies heavily on groundwater for the supply of water, and the predicted increase in both temperature and rainfall variability due to climate change will increase this reliance. However, in many areas the dissolved solids content of the locally available groundwater exceeds the approved threshold for human consumption. Decreased aquifer recharge due to periods of lower rainfall caused by climate change is likely to cause an increase in total dissolved solids in groundwater, which will exacerbate the water quality situation.
Pumping water over long distances from other water sources is not a feasible option for supplying small communities with good quality water. An alternative is to improve the quality of locally abstracted groundwater by applying treatment techniques. These techniques require energy in the form of electricity, but many of the small communities are not coupled to the national electricity grid. It is also considered that the energy needs for treatment should be met by sustainable and environmentally sound resources.
</t>
  </si>
  <si>
    <t>The aim of the proposed project is thus to pilot the treatment by reverse osmosis (RO) of poor quality local groundwater to a level that complies with the national standards for drinking water, using sun and wind energy to power the process. Execution of the project will yield a wide range of information and knowledge on both technical and social aspects of establishing and operating such treatment and power plants. The acquired information, knowledge and skills will then be communicated to stakeholders in the water supply sector in order that the applied technology could be mainstreamed and replicated elsewhere in the country.
The project will result in improved resilience of vulnerable communities and groups to climate change impact, specifically to a decrease in chemical water quality of existing groundwater sources. In addition to providing benefits to vulnerable communities in the target areas, the project will also serve to increase the capacity of government agencies to integrate climate change adaptation considerations into water supply planning and policy processes. 
It is considered essential to pilot two plants in a rural setting, where the water demand of the communities differs by an order of magnitude. This would allow the opportunity to establish how plant size affected aspects such as operation, management and maintenance requirements, the unit cost of water produced, the involvement of beneficiaries; and the interest of stakeholders. The two selected project sites are at Grünau settlement and at Bethanie village, both located in the far south of the country.</t>
  </si>
  <si>
    <t xml:space="preserve">Database Number: </t>
  </si>
  <si>
    <t xml:space="preserve">	NAM/NIE/Water/2015/1</t>
  </si>
  <si>
    <t>Yes</t>
  </si>
  <si>
    <t>U</t>
  </si>
  <si>
    <t>Implementing Entity (IE) [name]:</t>
  </si>
  <si>
    <t>Desert Research Foundation of Namibia (DRFN)</t>
  </si>
  <si>
    <t>Albania</t>
  </si>
  <si>
    <t>No</t>
  </si>
  <si>
    <t>S</t>
  </si>
  <si>
    <t>Type of IE:</t>
  </si>
  <si>
    <t>National</t>
  </si>
  <si>
    <t>Algeria</t>
  </si>
  <si>
    <t xml:space="preserve">Country(ies): </t>
  </si>
  <si>
    <t>Republic of Namibia</t>
  </si>
  <si>
    <t>Angola</t>
  </si>
  <si>
    <t>Relevant Geographic Points (i.e. cities, villages, bodies of water):</t>
  </si>
  <si>
    <t>1. Bethanie Village, //Karas Region (Southern Namibia) - 36°30'01" S, 17°09'34" E
2. Grünau Settlement, //Karas Region (Southern Namibia) - 27°43'57" S, 18°22'42" E</t>
  </si>
  <si>
    <t>Argentina</t>
  </si>
  <si>
    <t>Project Milestones</t>
  </si>
  <si>
    <t>Milestone</t>
  </si>
  <si>
    <t>AFB Approval Date:</t>
  </si>
  <si>
    <t xml:space="preserve"> 10-13 October 2017 during 30th Adaptation Fund Board Meeting</t>
  </si>
  <si>
    <t>IE-AFB Agreement Signature Date:</t>
  </si>
  <si>
    <t>Start of Project/Programme:</t>
  </si>
  <si>
    <t>Actual Mid-term Review Date (if applicable):</t>
  </si>
  <si>
    <t>Original Completion Date:</t>
  </si>
  <si>
    <t>Revised Completion Date after approval of  extension request (if applic)</t>
  </si>
  <si>
    <t>List each approval condition, if any, and report on the status of meeting them (duplicate table as nec)</t>
  </si>
  <si>
    <t>Category of condition</t>
  </si>
  <si>
    <t>Environmental and Social Safeguards</t>
  </si>
  <si>
    <t>Condition or Requirement</t>
  </si>
  <si>
    <t>Environmental Impact Assessment (EIA) to be completed before start of construction.</t>
  </si>
  <si>
    <t>Current Status</t>
  </si>
  <si>
    <t>Condition met and cleared by the AFB Sec</t>
  </si>
  <si>
    <t xml:space="preserve">Planned actions, including a detailed time schedule </t>
  </si>
  <si>
    <t>Environmental and Social Management Plans are applied and associated monitoring is carried out, to continue as applicable until project completion</t>
  </si>
  <si>
    <t>List (only) inception report/ extension request(s)/ MTR that have been prepared for the project and provide date(s) of submission for each</t>
  </si>
  <si>
    <t>Czech Republic</t>
  </si>
  <si>
    <t>List the Website address (URL) of project</t>
  </si>
  <si>
    <t>www.drfn.org.na</t>
  </si>
  <si>
    <t xml:space="preserve">Project contacts:  </t>
  </si>
  <si>
    <t>Djibouti</t>
  </si>
  <si>
    <t>National/Regional Project Manager/Coordinator</t>
  </si>
  <si>
    <t>Dominica</t>
  </si>
  <si>
    <t xml:space="preserve">Name: </t>
  </si>
  <si>
    <t>Dr. Martin Schneider</t>
  </si>
  <si>
    <t>Dominican Republic</t>
  </si>
  <si>
    <t xml:space="preserve">Email: </t>
  </si>
  <si>
    <t>martin.schneider@drfn.org.na</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</si>
  <si>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</si>
  <si>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</si>
  <si>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</si>
  <si>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</si>
  <si>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</si>
  <si>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Eritrea</t>
  </si>
  <si>
    <t>Estonia</t>
  </si>
  <si>
    <t>Implementing Entity</t>
  </si>
  <si>
    <t>Ethiopia</t>
  </si>
  <si>
    <t>Fiji</t>
  </si>
  <si>
    <t>Executing Agency</t>
  </si>
  <si>
    <t>Mr. Romeo Likando</t>
  </si>
  <si>
    <t>Georgia</t>
  </si>
  <si>
    <t>likandor@namwater.com.na</t>
  </si>
  <si>
    <t>Ghana</t>
  </si>
  <si>
    <t>Hungary</t>
  </si>
  <si>
    <t>India</t>
  </si>
  <si>
    <t>Indonesia</t>
  </si>
  <si>
    <t>Jamaica</t>
  </si>
  <si>
    <t>Jordan</t>
  </si>
  <si>
    <t>Kazakhstan</t>
  </si>
  <si>
    <t>Kenya</t>
  </si>
  <si>
    <t>Kiribati</t>
  </si>
  <si>
    <t>Latvia</t>
  </si>
  <si>
    <t>Lebanon</t>
  </si>
  <si>
    <t>Lesotho</t>
  </si>
  <si>
    <t>Liberia</t>
  </si>
  <si>
    <t>Lithuania</t>
  </si>
  <si>
    <t>Madagascar</t>
  </si>
  <si>
    <t>Malawi</t>
  </si>
  <si>
    <t>Malaysia</t>
  </si>
  <si>
    <t>Maldives</t>
  </si>
  <si>
    <t>Mali</t>
  </si>
  <si>
    <t>Malta</t>
  </si>
  <si>
    <t>Marshall Islands</t>
  </si>
  <si>
    <t>Mauritania</t>
  </si>
  <si>
    <t>Mauritius</t>
  </si>
  <si>
    <t>Mexico</t>
  </si>
  <si>
    <t>Mongolia</t>
  </si>
  <si>
    <t>Montenegro</t>
  </si>
  <si>
    <t>Morocco</t>
  </si>
  <si>
    <t>Mozambique</t>
  </si>
  <si>
    <t>Myanmar</t>
  </si>
  <si>
    <t>Namibia</t>
  </si>
  <si>
    <t>Nauru</t>
  </si>
  <si>
    <t>Nepal</t>
  </si>
  <si>
    <t>Nicaragua</t>
  </si>
  <si>
    <t>Niger</t>
  </si>
  <si>
    <t>Nigeria</t>
  </si>
  <si>
    <t>Oman</t>
  </si>
  <si>
    <t>Pakistan</t>
  </si>
  <si>
    <t>Palau</t>
  </si>
  <si>
    <t>Panama</t>
  </si>
  <si>
    <t>Papua New Guinea</t>
  </si>
  <si>
    <t>Paraguay</t>
  </si>
  <si>
    <t>Peru</t>
  </si>
  <si>
    <t>Philippines</t>
  </si>
  <si>
    <t>Poland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</si>
  <si>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</si>
  <si>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</si>
  <si>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</si>
  <si>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</si>
  <si>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</si>
  <si>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</si>
  <si>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</si>
  <si>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</si>
  <si>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</si>
  <si>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</si>
  <si>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</si>
  <si>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</si>
  <si>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</si>
  <si>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</si>
  <si>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Slovenia</t>
  </si>
  <si>
    <t>Solomon Islands</t>
  </si>
  <si>
    <t>South Africa</t>
  </si>
  <si>
    <t>Sri Lanka</t>
  </si>
  <si>
    <t>Sudan</t>
  </si>
  <si>
    <t>Suriname</t>
  </si>
  <si>
    <t>Swaziland</t>
  </si>
  <si>
    <t>Syrian Arab Republic</t>
  </si>
  <si>
    <t>Tajikistan</t>
  </si>
  <si>
    <t>Thailand</t>
  </si>
  <si>
    <t>Timor-Leste</t>
  </si>
  <si>
    <t>Togo</t>
  </si>
  <si>
    <t>Tonga</t>
  </si>
  <si>
    <t>Trinidad and Tobago</t>
  </si>
  <si>
    <t>Tunisia</t>
  </si>
  <si>
    <t>Turkey</t>
  </si>
  <si>
    <t>Turkmenistan</t>
  </si>
  <si>
    <t>Tuvalu</t>
  </si>
  <si>
    <t>Uganda</t>
  </si>
  <si>
    <t>Ukraine</t>
  </si>
  <si>
    <t>Uruguay</t>
  </si>
  <si>
    <t>Uzbekistan</t>
  </si>
  <si>
    <t>Vanuatu</t>
  </si>
  <si>
    <t>Zambia</t>
  </si>
  <si>
    <t>Zimbabwe</t>
  </si>
  <si>
    <t>1 August 2020-31 July 2021</t>
  </si>
  <si>
    <t>Not applicable - the project was conceived as a four year project</t>
  </si>
  <si>
    <t>IDENTIFIED RISKS</t>
  </si>
  <si>
    <t>List all Risks identified in project preparation phase and what  steps are being taken to mitigate them</t>
  </si>
  <si>
    <t>Identified Risk</t>
  </si>
  <si>
    <t>Current
Level</t>
  </si>
  <si>
    <t>Steps Taken to Mitigate Risk</t>
  </si>
  <si>
    <t>Financial risks</t>
  </si>
  <si>
    <t>Low</t>
  </si>
  <si>
    <t>Delays in the disbursement of funds, procurement and
institutional inefficiencies (e.g. lengthy approval processes) result in delayed delivery of equipment and other services and hence project implementation.</t>
  </si>
  <si>
    <t>High</t>
  </si>
  <si>
    <t>Fluctuations in exchange rate (USD: NAD) which could affect the funding available for implementation and lead to budgetary constraints.</t>
  </si>
  <si>
    <t>Ineffective management of project funds affects project implementation.</t>
  </si>
  <si>
    <t>Project risks</t>
  </si>
  <si>
    <t>Long distances to the sites
result in logistically
challenging implementation of project interventions.</t>
  </si>
  <si>
    <t>Failure to involve adequate representation of vulnerable communities, particularly women, and therefore failure to create ownership of the project at the community level at project sites.</t>
  </si>
  <si>
    <t>Communities are incapable of managing and maintaining
assets and structures built
through the project.</t>
  </si>
  <si>
    <t>Medium</t>
  </si>
  <si>
    <t>Institutional risks</t>
  </si>
  <si>
    <t>Low capacity, awareness and acceptance of the need to tackle the impacts of climate change among key stakeholders limit the support for the project and limit likelihood of project outputs being mainstreamed into plans and budgets.</t>
  </si>
  <si>
    <t>Poor coordination with other climate change projects in Namibia limits the potential to learn from and build on the experiences of climate change related projects.</t>
  </si>
  <si>
    <t>Limited capacity of project
partners to deliver project outputs.</t>
  </si>
  <si>
    <t>Staff turnover within
NamWater, Local
Authorities, project
partners, consultants and contractors may hamper progress.</t>
  </si>
  <si>
    <t>Environmental risks</t>
  </si>
  <si>
    <t xml:space="preserve">Non-compliance with the laws and other administrative orders of national and state government. </t>
  </si>
  <si>
    <t>Risk management actions re hazardous substances have been addressed in the ESMP and are executed.</t>
  </si>
  <si>
    <t>The design provides for proper fencing of the plants and ponds. Construction takes place accordingly.</t>
  </si>
  <si>
    <t>The water would be salty but with no hazardous chemicals. The ESIA found that birds avoid water that is not suitable for drinking and that birds will thus not be impacted.</t>
  </si>
  <si>
    <t xml:space="preserve">This is a very low risk. No fires or explosions have occurred at NamWater plants since the establishment of the entity approximately 20 years ago. Chemicals used at this plant are not flammable. Use of electrical circuit protection devices is standard, as is lightning protection. </t>
  </si>
  <si>
    <t>Solid waste management actions have been identified under the ESMP. End-of-life plant components are included.</t>
  </si>
  <si>
    <t>Solid waste management actions have been identified under the ESMP. Salt from evaporation ponds is included.</t>
  </si>
  <si>
    <t>Social risks</t>
  </si>
  <si>
    <t>Avoid adverse impacts of the project on communities of Indigenous Peoples, or when avoidance is not possible, to minimize and/or compensate for such impacts - no communities of Indigenous People exist that can be negatively affected.</t>
  </si>
  <si>
    <t>Addressed above under Environmental Risks.</t>
  </si>
  <si>
    <t>A population influx (due to the presence of a construction workforce, as well as an influx of job-seekers into the area), with a possible concomitant increase in social pathologies and increased pressure on existing infrastructure and services.</t>
  </si>
  <si>
    <t>Disruption of access routes and daily movement patterns by the construction.
Access, traffic and haul roads.</t>
  </si>
  <si>
    <t>Impacts on sense of place.  Such impacts may arise because of the visual intrusion of project-related infrastructure, as well as noise and traffic impacts during construction.
Visual disturbance from wind turbines and solar panels.</t>
  </si>
  <si>
    <t>Dust caused by the construction works and from movement of heavy equipment.  During the construction phase, the local community and construction workers would be inconvenienced by the dust generated by the construction works.</t>
  </si>
  <si>
    <t>Noise and vibration due to the construction works and from movement of heavy equipment.  Movement of heavy machinery on existing local roads may be one of the core problems for the local community during the construction phase.</t>
  </si>
  <si>
    <t>Socio-cultural differences and conflicts between migrant workers and the local community. Single men predominately occupy the construction camps which could create social conflicts, usually because of cultural differences, alcohol abuse or being away from their wives or partners for extended periods of time. 
A possible reason for conflict would be the perception among locals that the outsiders are taking up jobs that could have gone to unemployed members of the local community.  An influx of unemployed job seekers could also add to the potential for conflict.</t>
  </si>
  <si>
    <t xml:space="preserve">Various social pathologies, such as drug/ alcohol misuse, abuse of woman and children and incidences of sexually transmitted diseases (STI’s) may increase with the influx of job-seekers into the area.  
</t>
  </si>
  <si>
    <t xml:space="preserve">The identified measures below have not been attended to:
Implement HIV/ AIDS, alcohol abuse, drug abuse, and domestic violence prevention and awareness campaigns in the communities.
The contractors should ensure the health of its employees and their dependants by adopting rigorous health programmes, which should, at a minimum, include programmes to combat HIV/ AIDS and TB.
The contractor should make HIV/ AIDS and STD awareness and prevention programmes a condition of contract for all suppliers and sub-contractors.
</t>
  </si>
  <si>
    <t>Crime is another social pathology that may increase.  An inflow of construction workers and job seekers may also be accompanied by an increase in crime.  Even if specific instances of crime are not because of the newcomers, they may still be ascribed to them by local communities.</t>
  </si>
  <si>
    <t xml:space="preserve">Informal settlements. Once construction is concluded and the camp is vacated, it may be illegally occupied. </t>
  </si>
  <si>
    <t>Local economy opportunities and economic empowerment.  The construction phase of the project will have temporary positive impacts on the local economy, creating opportunities for formal and informal businesses to benefit from the proposed project.</t>
  </si>
  <si>
    <t>This is not a risk to be managed.</t>
  </si>
  <si>
    <t>Training and skills transfer.  The project will provide the opportunity for the local community to participate in training and skills transfer activities.</t>
  </si>
  <si>
    <t>Reluctance of beneficiaries to use desalinated water.</t>
  </si>
  <si>
    <t xml:space="preserve">Broad technical participation in the project takes place within NamWater, thus the risk is reduced. </t>
  </si>
  <si>
    <t xml:space="preserve">The following was agreed with NamWater:
During the project the current bulk water tariffs will not be increased above the normal inflationary adjustments. After completion of the project, subsidisation of the bulk water tariff will be applied to ensure that the water remains affordable. During the EIA a survey was carried out to establish the magnitude of tariff increases that could be afforded. </t>
  </si>
  <si>
    <t xml:space="preserve">Visual impact of the plant, solar panels and wind turbine infrastructure. </t>
  </si>
  <si>
    <t>Already addressed under project risks.</t>
  </si>
  <si>
    <t>Critical Risks Affecting Progress and/or Successful Project Completion (Not identified at project design)</t>
  </si>
  <si>
    <t>Identify Risks with a 50% or &gt; likelihood of affecting progress or successful completion of project</t>
  </si>
  <si>
    <t>Current Level</t>
  </si>
  <si>
    <t>Steps Identified/Executed to Mitigate Risk</t>
  </si>
  <si>
    <r>
      <rPr>
        <b/>
        <sz val="11"/>
        <rFont val="Times New Roman"/>
        <family val="1"/>
      </rPr>
      <t>Availability of land for evaporation ponds:</t>
    </r>
    <r>
      <rPr>
        <sz val="11"/>
        <rFont val="Times New Roman"/>
        <family val="1"/>
      </rPr>
      <t xml:space="preserve">
Delays in obtaining land rights may lead to project execution delays.</t>
    </r>
  </si>
  <si>
    <r>
      <rPr>
        <b/>
        <sz val="11"/>
        <rFont val="Times New Roman"/>
        <family val="1"/>
      </rPr>
      <t>Staff training level:</t>
    </r>
    <r>
      <rPr>
        <sz val="11"/>
        <rFont val="Times New Roman"/>
        <family val="1"/>
      </rPr>
      <t xml:space="preserve">
The plant may not be optimally operated and maintained.</t>
    </r>
  </si>
  <si>
    <r>
      <rPr>
        <b/>
        <sz val="11"/>
        <rFont val="Times New Roman"/>
        <family val="1"/>
      </rPr>
      <t>Staff availability</t>
    </r>
    <r>
      <rPr>
        <sz val="11"/>
        <rFont val="Times New Roman"/>
        <family val="1"/>
      </rPr>
      <t xml:space="preserve"> (1. Too few staff members for all shifts, 2. Staff not local, based too far away, long travel time):  
The plant is not optionally operated and maintained.</t>
    </r>
  </si>
  <si>
    <r>
      <rPr>
        <b/>
        <sz val="11"/>
        <rFont val="Times New Roman"/>
        <family val="1"/>
      </rPr>
      <t xml:space="preserve">Durability of plant materials: </t>
    </r>
    <r>
      <rPr>
        <sz val="11"/>
        <rFont val="Times New Roman"/>
        <family val="1"/>
      </rPr>
      <t xml:space="preserve">
Materials are not sufficiently robust to operate in a harsh chemical and natural environment.</t>
    </r>
  </si>
  <si>
    <r>
      <rPr>
        <b/>
        <sz val="11"/>
        <rFont val="Times New Roman"/>
        <family val="1"/>
      </rPr>
      <t xml:space="preserve">Borehole control: </t>
    </r>
    <r>
      <rPr>
        <sz val="11"/>
        <rFont val="Times New Roman"/>
        <family val="1"/>
      </rPr>
      <t xml:space="preserve">
Poor coordination of borehole pumps and plant operation may cause plant failure.</t>
    </r>
  </si>
  <si>
    <r>
      <rPr>
        <b/>
        <sz val="11"/>
        <rFont val="Times New Roman"/>
        <family val="1"/>
      </rPr>
      <t>Borehole water quality</t>
    </r>
    <r>
      <rPr>
        <sz val="11"/>
        <rFont val="Times New Roman"/>
        <family val="1"/>
      </rPr>
      <t xml:space="preserve">  (Quality of borehole water may vary with time in terms of: (1. Silt content 2. Chemical quality): Pressure is put on plant due to deterioration in quality.</t>
    </r>
  </si>
  <si>
    <r>
      <rPr>
        <b/>
        <sz val="11"/>
        <rFont val="Times New Roman"/>
        <family val="1"/>
      </rPr>
      <t>Chemical safety:</t>
    </r>
    <r>
      <rPr>
        <sz val="11"/>
        <rFont val="Times New Roman"/>
        <family val="1"/>
      </rPr>
      <t xml:space="preserve"> 
Improper handling and storage of hazardous chemicals.</t>
    </r>
  </si>
  <si>
    <r>
      <t xml:space="preserve"> </t>
    </r>
    <r>
      <rPr>
        <b/>
        <sz val="11"/>
        <rFont val="Times New Roman"/>
        <family val="1"/>
      </rPr>
      <t>Bethanie Village Council may continue to use the boreholes that it operates</t>
    </r>
    <r>
      <rPr>
        <sz val="11"/>
        <rFont val="Times New Roman"/>
        <family val="1"/>
      </rPr>
      <t xml:space="preserve"> and provide a cheaper (but poorer quality) supply (to 75% of the population): 
The capacity of the plant may be under-utilised, amounting to an over-designed plant. The information to be collected on its operation, management and maintenance will not be realistic.</t>
    </r>
  </si>
  <si>
    <r>
      <rPr>
        <b/>
        <sz val="11"/>
        <rFont val="Times New Roman"/>
        <family val="1"/>
      </rPr>
      <t>Dissatisfaction of beneficiaries at Grünau:</t>
    </r>
    <r>
      <rPr>
        <sz val="11"/>
        <rFont val="Times New Roman"/>
        <family val="1"/>
      </rPr>
      <t xml:space="preserve">
Due to groundwater resource limitations, the plant will only supply the same volume as before, which is less than the realistic demand: The beneficiaries may be dissatisfied that the project does not supply them with more water.</t>
    </r>
  </si>
  <si>
    <r>
      <t xml:space="preserve">Due to project implementation the </t>
    </r>
    <r>
      <rPr>
        <b/>
        <sz val="11"/>
        <rFont val="Times New Roman"/>
        <family val="1"/>
      </rPr>
      <t>cost of bulk water supply will increase</t>
    </r>
    <r>
      <rPr>
        <sz val="11"/>
        <rFont val="Times New Roman"/>
        <family val="1"/>
      </rPr>
      <t>: 
The bulk water supply tariffs may make the water unaffordable to the communities .</t>
    </r>
  </si>
  <si>
    <r>
      <rPr>
        <b/>
        <sz val="11"/>
        <rFont val="Times New Roman"/>
        <family val="1"/>
      </rPr>
      <t>Inefficient procurement of construction services</t>
    </r>
    <r>
      <rPr>
        <sz val="11"/>
        <rFont val="Times New Roman"/>
        <family val="1"/>
      </rPr>
      <t xml:space="preserve"> may occur if the tender amount(s) exceed the threshold for NamWater own handling of the tender: 
Involvement of the Central Procurement Board may lead to a project delay.</t>
    </r>
  </si>
  <si>
    <t>Risk Measures: Were there any risk mitigation measures employed during the current reporting period?  If so, were risks reduced?  If not, why were these risks not reduced?</t>
  </si>
  <si>
    <t>Add any comments relevant to risk mitigation (word limit = 500)</t>
  </si>
  <si>
    <t>RISK ASSESMENT -PPR3</t>
  </si>
  <si>
    <t>Financial management arrangements were defined in the grant agreement between NIE and EE and subsequently implemented.  During Project Year 3 the majority of financial management procedures were effectively applied. The possible impact of this risk on the project remains low, but the NIE constantly monitors the situation.</t>
  </si>
  <si>
    <t xml:space="preserve">Payment of contractor invoices by the EE is specified in the various contracts. Late payment could potentially have a negative impact on the ability of the contractor to pay suppliers and thus on the execution of work to schedule. During Project Year 3 no complaints were made by contractors about late payment by the EE. </t>
  </si>
  <si>
    <t>Mr. Timoteus Mufeti</t>
  </si>
  <si>
    <t>30-Nov-21, excluding retention payment</t>
  </si>
  <si>
    <r>
      <t xml:space="preserve">Progress 5.4:
</t>
    </r>
    <r>
      <rPr>
        <sz val="11"/>
        <color rgb="FF000000"/>
        <rFont val="Times New Roman"/>
        <family val="1"/>
      </rPr>
      <t xml:space="preserve">The hardness and nitrate values of the raw water considerably worsened during April, May and beginning of June 2021, and reached levels that were not anticipated in the design (the groundwater quality subsequently returned to pre-project levels). During this period the water supplied to the consumers remained within the approved water quality standards. 
Should the raw water quality continue to deteriorate, water of the required quality can still be supplied. The overall impact on the plant will be that the trans-membrane pressures will increase or, alternatively, the rejection rate will increase, and the blend of RO-water and bypass water will have to be increased. 
It is thus foreseen that deterioration in the quality of raw water quality supplied to the plant will not negatively affect the quality of the final water supplied to consumers, and such the consumers will be shielded from possible negative effects of increasingly poor quality water.  Actual data to substantiate this can only be obtained during a period of sustained deterioration of borehole water quality.
</t>
    </r>
  </si>
  <si>
    <r>
      <rPr>
        <b/>
        <sz val="11"/>
        <color rgb="FF000000"/>
        <rFont val="Times New Roman"/>
        <family val="1"/>
      </rPr>
      <t xml:space="preserve">Progress 7.3.3:
</t>
    </r>
    <r>
      <rPr>
        <sz val="11"/>
        <color indexed="8"/>
        <rFont val="Times New Roman"/>
        <family val="1"/>
      </rPr>
      <t xml:space="preserve">
The publication is scheduled for the last year of the project period.
Progress with data and information collection is described in Progress 4.3 above.</t>
    </r>
  </si>
  <si>
    <t xml:space="preserve">The aspect of communities being incapable of  managing and maintaining project assets and infrastructure was wrongly identified as a risk in the project proposal. The assets and structures will be managed and maintained by the EE and not by the communities since it is the responsibility of the EE as eventual owner, manager and operator of the plants. Security measures have been put in place to prevent theft of solar panels which is common throughout Namibia. </t>
  </si>
  <si>
    <t>Operation and maintenance requirements have been thoroughly considered in the design of the plants. At Grünau the training of EE staff was completed in June 2021 and at Bethanie the training was in progress at the end of Project Year 3.</t>
  </si>
  <si>
    <t>Not applicable</t>
  </si>
  <si>
    <t>Institutional rather than individual relationships have been established between NamWater and Local Authorities and with project partners, limiting the negative impact of possible staff turnover. The project accounting function within the EE was negatively affected by personnel loss in Project Year 2, but was redressed.</t>
  </si>
  <si>
    <t>There is continuous ensurance that all laws and orders are complied with.
Environmental clearance certificates for the project at Bethanie and Grünau were obtained after completion of the EIA and ESMP. 
Groundwater abstraction permits exist.
Waste water discharge permits will only be approved by the Policy and Water Administration Division in the Ministry of Agriculture, Water and Land Reform once the ponds have been constructed and Ministry personnel have completed their site inspections. Brine collection ponds at Grünau have been completed and those at Bethanie are under construction.</t>
  </si>
  <si>
    <t>This risk does not exist any more.
The EIA found that the identified land was not a sensitive habitat and did not harbour priority species.
NamWater purchased the required land at Bethanie from the Village Council and entered into a long-term lease agreement with a private land owner at Grünau.
No local animals were removed from the two project sites.</t>
  </si>
  <si>
    <t>None</t>
  </si>
  <si>
    <t>At Grünau this risk does not exist any more since construction work has been completed.
The requirements below are included in the ESMP and adherence to them is monitored:
Disturbance of vegetation and faunal communities and their habitats is kept to a minimum.
Heavy construction vehicles should be kept out of the seasonal and ephemeral stream channels and the movement of construction vehicles should be limited where possible to the existing roads. 
There are no rivers/oshanas located on the project sites.
All earthworks equipment operators shall be informed to cease operating immediately if any artefact is unearthed and to report the finding immediately to the Engineer / ECO and OTC, who in turn shall notify the National Heritage Council.</t>
  </si>
  <si>
    <t xml:space="preserve">At Grünau this risk does not exist any more since construction work has been completed.
All solid waste management actions have been addressed in the ESMP and compliance is monitored during construction.
This includes provision by the contractor of a sufficient number of rubbish bins with secured lids to prevent animal scavenging. 
No waste materials, including domestic, organic or construction wastes shall be burnt, dumped or buried on the site.
</t>
  </si>
  <si>
    <t xml:space="preserve">At Grünau this risk does not exist any more since construction work has been completed.
Requirements re trenches are addressed in the ESMP and include that trenches shall be demarcated appropriately and securely and regularly monitored to ensure that pedestrians/animals (and vehicular) access to these areas is strictly prohibited.
 </t>
  </si>
  <si>
    <t xml:space="preserve">At Grünau this risk does not exist any more since construction work has been completed.
The requirements below are addressed in ESMP and adhered to during construction:
The Contractor shall take all reasonable steps to prevent or remediate damage to the environment resulting from the Works in the form of erosion and sedimentation.  
The Contractor shall immediately remedy any situation that is or has the potential to result in soil erosion, water pollution and sedimentation from the works because of storm water flows.  
Storm water should be managed appropriately at the culvert crossing where the pipeline is planned to go through underneath the road, so that blockage does not occur.
</t>
  </si>
  <si>
    <t xml:space="preserve">It has been established that wind power is not cost-effective at the two project sites compared to solar power. Only one small experimental wind turbine has been installed at each site, with low risk of bird collision.  </t>
  </si>
  <si>
    <t>At Grünau this risk does not exist any more since construction work has been completed. The text below now pertains to Bethanie only.
The items below have been addressed in the construction tender documents and are/will be adhered to:
Unauthorised access to the construction site must be prevented through appropriate fencing and security.
When the construction period has ended the implementation of adequate rehabilitation measures to return the landscape and other changes to at least its original state.
The Contractor shall be held responsible for the control of all project related traffic, including that of his suppliers, in ensuring that vehicles associated with the project remain on designated routes and within the designated working times.</t>
  </si>
  <si>
    <t>At Grünau this risk does not exist any more since construction work has been completed. The text below now pertains to Bethanie only.
Actions under risk management plans for visual impacts, traffic and transport, and  noise and vibration have been identified in the ESMP and are being implemented..</t>
  </si>
  <si>
    <t>At Grünau this risk does not exist any more since construction work has been completed. The text below now pertains to Bethanie only.
Actions under risk management plans for visual impacts, traffic and transport, and  noise and vibration were identified in the ESMP and are carried out.</t>
  </si>
  <si>
    <t>At Grünau this risk does not exist any more since construction work has been completed. The text below now pertains to Bethanie only.
The following measures are in place:
Construction workers should be clearly identifiable.
Overalls should have the logo of the construction company on it and construction workers should wear identification cards.
The construction site is to be fenced and access should be controlled.
Loitering of outsiders at either the construction side or at the construction village should not be allowed.  Local security companies and Police should be requested to assist in this regard.
Liaison structures are to be established with local security companies and police to monitor social changes during the construction phase.  Liaison should also be established with existing crime control organisations.
Control of access to construction camp.
Cease construction activities before nightfall, if possible.
Construction at Grünau is a small operation with approximately 15 workers at maximum. The majority are locals and thus the identified risk in this case is low.</t>
  </si>
  <si>
    <t>The measures below were executed at Grünau and are being executed at Bethanie:
Construction workers should be clearly identifiable. Overalls should have the logo of the construction company on it and construction workers should wear identification cards.
Loitering of outsiders at either the construction site or at the construction camps should not be allowed. Local Police should be requested to assist in this regard.
Align awareness campaigns with those of other organisations in the area (i.e. the Local Council).
Control of access to construction camp.
Cease construction activities before nightfall, if possible.
Liaison with police, community policing forum and security stakeholders.</t>
  </si>
  <si>
    <t>Has been considered in planning and design. Proper training has been provided to staff.</t>
  </si>
  <si>
    <t>This risk does not exist any more.
There are  no communities of Indigenous People that will be affected. 
The land at Bethanie has been purchased from the Village Council and the land at Grünau is leased  from a commercial farmer.</t>
  </si>
  <si>
    <t xml:space="preserve">At Grünau there was no camp since most workers were locals and lived in the village.
The construction tender documents require any construction camp at Bethanie to be demolished.
</t>
  </si>
  <si>
    <t xml:space="preserve">The risk does not exist any more.
NamWater purchased the required land at Bethanie and entered into a long-term lease agreement for land at Grünau.
</t>
  </si>
  <si>
    <t xml:space="preserve"> The risk has been removed within the constraint of cost-effectiveness. No further mitigation measures can be applied.
Appropriate robust material was specified in Bill of Quantities (BoQ).</t>
  </si>
  <si>
    <t xml:space="preserve">Measure 1, 2 and 3 have been implemented.
The risk of vandalism and theft has been reduced, but continues to exist.
1. Install reasonable security 
2. Schedule meetings with beneficiaries on detrimental effect of theft and vandalism on continuous water supply
3. Conduct the meetings with beneficiaries
</t>
  </si>
  <si>
    <t>When the Water Resources Management Act comes into force, the Village Council will be prohibited from providing their own poor quality water.
It is, however, essential that NamWater and the Village Council should meet to agree on the use of the desalinated water. The NIE is putting pressure on NamWater to arrange the meeting.
The risk remains high.</t>
  </si>
  <si>
    <t>Beneficiaries to be sensitised that:
1.  That availability of water will remain limited due to groundwater resource capacity until NamWater incorporates additional boreholes. This is scheduled for November 2021.
2. The objective of the project is to test the feasibility of groundwater desalination and that the community will benefit by receiving water of good quality.
Sensitisation of beneficiaries started during project formulation, and continued during construction although it was delayed due to restrictions on public gathering in view of Covid-19.</t>
  </si>
  <si>
    <t xml:space="preserve">Measures 1 and 2 below have been executed, but the NIE has to monitor tariff adjustments.
1. Obtain an undertaking from the EE that during project execution tariffs will remain unchanged, except for normal inflationary adjustment.
2.Sensitise the EE on the need for post-project tariffs to remain affordable by means of adequate subsidisation.
</t>
  </si>
  <si>
    <t xml:space="preserve">This risk does not exist any more.
Exemption from complying with procurement legislation on ground of foreign grant was obtained. Large tenders have all been awarded.
</t>
  </si>
  <si>
    <r>
      <rPr>
        <b/>
        <sz val="11"/>
        <color theme="1"/>
        <rFont val="Times New Roman"/>
        <family val="1"/>
      </rPr>
      <t>Outbreak of Covid-19 pandemic</t>
    </r>
    <r>
      <rPr>
        <sz val="11"/>
        <color theme="1"/>
        <rFont val="Times New Roman"/>
        <family val="1"/>
      </rPr>
      <t xml:space="preserve"> that affects all aspects of project implementation: 
Devastating impact on local economy, with associated decrease in value of N$ compared to major currencies leading to higher project cost.
Negative effect on supply chains, leading to delays in procurement of instrumentation and equipment under the Grünau construction tender.
Prohibition on tender advertisement under the Public Procurement Act for a period of approximately one month, leading to a delay in procurement of construction services for the Bethanie plant.
Enforced working from home for approximately one month, negatively impacting project execution due to a general "Covid paralysis".
Prohibition on public gatherings, preventing  interaction with local communities and beneficiaries.
Prohibition on travelling, requiring special permit and delaying construction at both project sites.
 </t>
    </r>
  </si>
  <si>
    <t xml:space="preserve">Procedures for submission of disbursement requests by the EE and subsequent disbursement by the NIE were defined in the DRFN-NamWater grant agreement. The EE in Project Year 3 did not always submit quarterly disbursement requests as required, but caught up towards the end of the period. This situation did not cause cash flow problems within the EE and did not affect procurement under the project.  The possible impact of this risk on the project remains low, but the NIE constantly monitors the situation.
</t>
  </si>
  <si>
    <t>At Grünau this risk does not exist any more since construction work has been completed.
During construction the Contractors are  responsible for the control of all project related traffic, including that of his suppliers, in ensuring that vehicles associated with the project remain on designated routes and within the designated working times - this is monitored.
Fencing is included in the construction contracts. Proper maintenance after hand-over is part of routine NamWater activities.</t>
  </si>
  <si>
    <t xml:space="preserve">Inefficiencies in the decision-making and approval processes within the EE and in the requirement to apply the Public Procurement Act (Act 15 of 2015) and its regulations have resulted in major project execution delays. The risk of execution delays due to slow procedures within the EE continues to exist and requires constant attention from the NIE. Both the probability and impact of this risk turned out to be very high. </t>
  </si>
  <si>
    <t xml:space="preserve"> The change in NAD-USD exchange rate from the time of budget compilation to receipt of Tranche 1 at that time resulted in a loss of approximately 8.3% of the total project budget. However, investment of tranches received, coupled to a change in project execution schedule that delayed spending of the bulk of the Project Activities Cost (A), has to date yielded a return on investment that exceeds the exchange rate loss on Tranche 1.
During Project Year 2 the exchange rate risk remained low until the effects of Covid-19 on 24 February 2020  started to drastically increase the NAD:USD exchange rate.  An analysis by the NIE in March 2020 showed that at a foreseen worst case scenario of a N$ 22 : US$ 1 exchange rate there would still be sufficient funds to execute the construction as planned. The EE, however, decided to postpone re-advertisement of the Bethanie construction tender as a risk mitigation measure. It turned out that the risk did not manifest since the  increase in exchange rate reached a maximum of N$ 19.11 : US$ 1. 
</t>
  </si>
  <si>
    <t>The effect of the steps taken to mitigate the risk caused an extended delay in project execution. On the positive side, the re-advertised construction tender incorporated aspects to manage the volatile exchange rate and therefore to achieve value for money. The EE also decided on in-house construction of the evaporation ponds at Bethanie to reduce project cost. The NIE considers that this mitigation step gives rise to alternate risks, such as those associated with financial control, and will closely monitor expenditure.  The bulk of expenditure affected by exchange rate has now been completed and projections indicate that allocation of return on investment will ensure that sufficient funds are available to service all existing contracts and agreements entered into under the Project Activities Cost (A).
The exchange rate risk is considered to remain low for the remainder of the project.</t>
  </si>
  <si>
    <t xml:space="preserve">Procurement complies with the NamWater procurement policy and procedures, and with the directives of the Public Procurement Act. The NIE is provided with all tender documentation, including bid evaluations and award recommendations, all of which requires a "no objection" from the NIE before the EE can proceed. The NIE requires an annual external financial audit of the EE's financial statements for the project to be provided within two months of the end of each project year. The audit for Project Years 1 and 2 were done, while that for Project Year 3 is in progress. The NIE provides the EE with a quarterly investment report, which also conveys the status of unutilised AF funds and the ROI. The NIE applies proper accounting of AF funds received and disbursed to the EE, and strictly controls utilisation of project funds. </t>
  </si>
  <si>
    <t xml:space="preserve">Various road safety measures are applied to staff doing site visits. SCADA systems have been incorporated in the plants to allow transfer of plant  operations data to the Regional Office and to the Head Office of the EE to cut down on travelling required for monitoring and control of plant operation. </t>
  </si>
  <si>
    <t>In Project Year 2 no planned public/community meetings and visits to schools took place due to Government prohibition of public meetings and the closure of schools under the Covid-19 regulations. Although the problems caused by Covid-19 continued in Project Year 3, involvement of communities improved somewhat. To the extent possible, construction at the project sites made use of people from the local communities - in the last month of Year 2 a total of 15 local labourers were working at the Grünau site and in the second last month of Project Year 3 a total of 22 local workers were employed at the Bethanie site.</t>
  </si>
  <si>
    <t>Technology transfer to communities on desalination and renewable energy is not applicable (see block above).  Training of EE staff was attended to under scheduled project activities and students have taken part in plant design. Students were also accommodated under the construction tenders for transfer of knowledge and for obtaining hands-on experience - at Grünau and at Bethanie different groups of 5 students completed a training programme.</t>
  </si>
  <si>
    <t>One of the objectives of the pilot project is to test the sustainability of the plants. The sustainability will be reviewed during the project and mitigation measures will be recommended as may be required.</t>
  </si>
  <si>
    <t>Involvement of key stakeholders other than direct beneficiaries is scheduled for the last year of the project, i.e. once sufficient project results have been collected.</t>
  </si>
  <si>
    <t xml:space="preserve">Other climate change projects in Namibia have little in common with this technology-orientated project and experiences from such projects have little relevance to this one. </t>
  </si>
  <si>
    <t xml:space="preserve">The creation of infrastructure (excluding the evaporation ponds at Bethanie) has been completed. Engaged project partners all had experience in coordinating, implementing and delivering outputs in their relevant spheres of expertise, as was demonstrated by the successful execution of plant design, environmental studies, construction and environmental monitoring. Project outputs still to be delivered are continued operation and maintenance of the plants, continued collection of plant operational information, completion of sensitising of beneficiaries, and towards the end of the project the distribution to other stakeholders of information and knowledge to gained during the project. </t>
  </si>
  <si>
    <t>Proper communications exist between NamWater and the various competent authorities (MET, MAWF, etc.) to ensure that possible law changes are accommodated.</t>
  </si>
  <si>
    <t xml:space="preserve">Evaporation pond design includes a durable lining to prevent leakage and the ponds have adequate capacity to cater for heavy rainfall events. However, since construction of the ponds at Bethanie have fallen behind schedule, brine from the RO plant is collected in a temporary unlined pond during the reliability run. This is of concern, and attempts are made to expedite pond construction.
The requirements below are included in the ESMP and adherence to them is monitored:
The Contractor shall ensure that all liquid fuels are stored in tanks or mobile bowsers with lids that are kept firmly shut. 
All tanks and/or mobile bowsers shall be situated in a bunded area. 
The Contractor shall ensure that there is adequate fire-fighting equipment at the fuel storage areas.
</t>
  </si>
  <si>
    <t xml:space="preserve">Brine peak flow monitoring by monitoring the incidence of overflow at pump stations leading to the ponds and accurate recording of flow metering - instrumentation has been installed for monitoring the complete treatment train.
Monitoring of surrounding boreholes for potential contamination of groundwater from the brine evaporation ponds - not included in ESMP since there are no boreholes in close proximity to the evaporation ponds. </t>
  </si>
  <si>
    <t>NamWater is required to utilise boreholes within their recommended abstraction rates and the aquifer within its long-term sustainable yield. 
Recording of pump and rest water levels is part of standard operating procedure.
Regular assessment of sustainable utilisation is specified in ESMP.
At Grünau it has become clear that the existing borehole capacity is insufficient to allow the RO plant to run at design capacity and that the water demand of the consumers cannot be satisfied. The EE plans to extend the borehole capacity by incorporating additional boreholes in November 2021; until such time special attention should be paid to sustainable utilisation of the existing boreholes.</t>
  </si>
  <si>
    <t>At Grünau this risk does not exist any more since construction work has been completed. The text below now pertains to Bethanie only.
The recruitment policy used to employ people on the project must be fair and transparent - being done.
The intention of giving preferential employment to locals is clearly communicated, to discourage an influx of job-seekers from other areas - being done.
Inform local businesses about the expected influx of construction workers so that they could plan for extra demand - public consultations took place, businesses were informed of the project, no influx occurred.
Ensure that employment procedures/ policy of the contractor is communicated to local stakeholders, local farmers and Local Ward Councillor - was done.
Have clear rules and regulations for access to the construction site to control loitering - is addressed in construction tender documents.
Consult with the local private security companies and Police to establish standard operating procedures for the control and removal of loiterers at the construction site - was done.
Construction workers should be clearly identifiable by wearing proper construction uniforms displaying the logo of the construction company - being done.
Construction workers must also be provided with identification tags - being done.</t>
  </si>
  <si>
    <t xml:space="preserve">At Grünau this risk does not exist any more since construction work has been completed. The text below now pertains to Bethanie only.
Adequate chemical toilets must be provided for all staff; alternatively, existing ablution facilities on site can be utilised if available - being done.
The contractor camp: ensure the necessary ablution facilities are provided, with chemical toilets where such facilities are not available at commencement of construction - done.
Chemical toilets must be empty, kept hygienically clean and secured, they must be emptied / serviced on a regular basis to prevent them overflowing - no chemical toilets are used.
Adequate toilets and showers must be positioned at the right places - done.
</t>
  </si>
  <si>
    <t>At Grünau this risk has not manifested; all water produced by the RO plant is used by the beneficiaries. At Bethanie the trial run is still in progress, but no reluctance to use the desalinated water has been observed.</t>
  </si>
  <si>
    <t>Sites have been fenced and access during construction is controlled. Access control to NamWater operations sites is standard.
The remainder of the measures have been attended to at Grünau and are being attended to at Bethanie during construction:
Loitering of outsiders at either the construction site or at the construction camp should not be allowed. Local security companies and Police should be requested to assist in this regard.
Liaison structures are to be established with local security companies and police to monitor social changes during the construction phase.  Liaison should also be established with existing crime control organisations.</t>
  </si>
  <si>
    <t xml:space="preserve">At Grunau the constructed desalination plant and evaporation ponds are located over 1km away from the nearest households; visual and landscape impacts are insignificant. 
At Bethanie the plant will be within the village; reflection from solar panels will be contained by means of screens if the need is identified during/after construction - no need has been identified.
</t>
  </si>
  <si>
    <t>This risk does not exist any more
It has been established that wind power is not cost-effective at the two project sites compared to solar power. Only one small experimental wind turbine has been installed at each site; noise generation is negligible.
The pumps and motors generate very little noise.</t>
  </si>
  <si>
    <t xml:space="preserve">Already addressed under environmental risks.
This is a very low risk. No fires or explosions have occurred at NamWater plants since the establishment of the entity approximately 20 years ago. Chemicals used at these two plants are not flammable. Use of electrical circuit protection devices is standard, as is lightning protection. </t>
  </si>
  <si>
    <t xml:space="preserve">Water is stored in existing/additional reservoirs to have back-up water for a minimum of 48h so that an operations problem can be fixed within that time frame. 
If the problem persists after the 48h, water provision will temporarily switch back to the old water scheme standards.  </t>
  </si>
  <si>
    <t>Local employment and job opportunities.  
The construction phase of the project will have a positive impact on the local labour market.  A positive impact on continued permanent employment will be probable due to the proposed project as the long-term economic viability of the plant will be possible, following the plant expansion.</t>
  </si>
  <si>
    <t>Local economy opportunities and economic empowerment.  The operational phase of the project will have positive impacts on the local economy, creating opportunities for formal and informal businesses to benefit from the proposed project.</t>
  </si>
  <si>
    <t>Improved health.  The project will provide the local community with better quality water and this will have a positive impact on the health of the people.</t>
  </si>
  <si>
    <t>Savings on current expenses. Due to the better-quality water, medical expenses would be less (dentists) and less frequent need to replace water usage equipment (Geysers, kettles etc.).</t>
  </si>
  <si>
    <t>Self-esteem upliftment. With cleaner teeth comes higher self-esteem, less likelihood of depression and social betterment regarding relationships and even job performance.</t>
  </si>
  <si>
    <t>The measures below have been executed. 
1. Select and appoint staff to fill positions identified by Eng. Cons.
2. Identify specific training courses
3. Compile training programme
4. Train staff (including backup staff)
5. Locate staff correctly
The risk continues to exist due to possible staff mobility.</t>
  </si>
  <si>
    <t>The measures below have been executed: 
1. Appoint 2 x operators
2. (a) Identify correct base for maintenance staff
    (b)  Locate staff to base(s)
The risk continues to exist due to possible staff mobility.</t>
  </si>
  <si>
    <t xml:space="preserve">Measures 1 and 2 have been executed in final design and compilation of construction tender documents.
Measures 3 and 4 are applied continuously.
1. Identify required facilities and protocols
2. Include SCADA for remote monitoring and some control in design
3. Ensure enabled on-site operations teams are in place
4. Ensure continuous functionality of facilities
</t>
  </si>
  <si>
    <t xml:space="preserve">Measures 1 and 2 were implemented. 
Measure 3 is still to be executed.
1. Where possible, design for the use of standardised and commonly available equipment that is simple to install, operate and maintain (i.e. pumps, valves, piping)
2. Ensure critical spares are kept in storage where feasible
3. Ensure contracts are in place for the procurement of specialised equipment that is not kept in storage
Steps 2 and 3 to be executed once plants are operational as from Project Year 3.
</t>
  </si>
  <si>
    <t xml:space="preserve">Proposed measures:
1. Train operations staff to do calibration - done.
2. Ensure that materials are on site for calibration - done.
3. Establish and apply calibration schedule - O&amp;M manuals prescribe the schedules to apply.
4. Where practical, stock spare instrumentation that were calibrated off-site -still to be done.
</t>
  </si>
  <si>
    <t xml:space="preserve">Measures 1 and 2 were provided for in design and construction.
An emergency stop was provided in the motor control centre to accommodate Measure 3.
1. Ensure insulation protection (IP) ratings are adequate where equipment is exposed.
2. Install adequate overflows, drainage, water proofing of flooring and protection of electrical equipment.
3. Compile and activate emergency plant shutdown action plans.
</t>
  </si>
  <si>
    <t xml:space="preserve">Covid-19 has caused and is still causing delays in executing project activities. The following measures were employed to mitigate the effect:
Exchange rate - described above.
Construction - attempts were made to increase execution efficiency during periods when Covid-19 related restrictions were lifted.
Sensitising stakeholders - where practical, rescheduling of activities outside lockdown periods, reduction in group size to allow meetings/gatherings to take place.
Planning, progress, construction meetings - use video conferencing to the extent possible.
</t>
  </si>
  <si>
    <t>Risk mitigation measures employed and their effect are described in the table above. 
In the majority of cases the risk has been reduced and in some cases the risk has been removed completely.
The AF at the end of Project Year 2 advised the NIE to wait until the end of Project Year 3 before requesting the AF for approval to employ the identified measure to mitigate the risk of non-achievement of project objectives due to execution delays.</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</si>
  <si>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</si>
  <si>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</si>
  <si>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</si>
  <si>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</si>
  <si>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</si>
  <si>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</si>
  <si>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 xml:space="preserve">Completed one EIA and one ESMP for each of Bethanie and Grünau.
Submitted EIAs and ESMPs to Ministry of Environment and Tourism (MET) on 18 November 2019, with request for Environmental Clearance Certificates (ECCs) to be issued.
ECCs issued by MET on 18 December 2019.
EIAs and EMPs provided to AF on 07 January 2020.
</t>
  </si>
  <si>
    <t>All conditions have been complied with.</t>
  </si>
  <si>
    <t>SECTION 1: IDENTIFIED ESP RISKS MANAGEMENT</t>
  </si>
  <si>
    <t>Was the ESP risks identification complete at the time of funding approval? [2]</t>
  </si>
  <si>
    <r>
      <t xml:space="preserve">ESP principle [3]
</t>
    </r>
    <r>
      <rPr>
        <b/>
        <sz val="11"/>
        <rFont val="Times New Roman"/>
        <family val="1"/>
      </rPr>
      <t>Annexures 6 &amp; 7, tables 5 &amp; 6 of project proposal</t>
    </r>
  </si>
  <si>
    <t>Are environmental or social risks present as per table II.K (II.L for REG) of the proposal?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</si>
  <si>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</si>
  <si>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</si>
  <si>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</si>
  <si>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</si>
  <si>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</si>
  <si>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</si>
  <si>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</si>
  <si>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</si>
  <si>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</si>
  <si>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</si>
  <si>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</si>
  <si>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</si>
  <si>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</si>
  <si>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</si>
  <si>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</si>
  <si>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</si>
  <si>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</si>
  <si>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</si>
  <si>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</si>
  <si>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</si>
  <si>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</si>
  <si>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</si>
  <si>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</si>
  <si>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</si>
  <si>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Yes (Refer to worksheet Risk Assessment)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</si>
  <si>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</si>
  <si>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</si>
  <si>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</si>
  <si>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</si>
  <si>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</si>
  <si>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</si>
  <si>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</si>
  <si>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</si>
  <si>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</si>
  <si>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</si>
  <si>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</si>
  <si>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</si>
  <si>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</si>
  <si>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</si>
  <si>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</si>
  <si>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</si>
  <si>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</si>
  <si>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</si>
  <si>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</si>
  <si>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</si>
  <si>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</si>
  <si>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</si>
  <si>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t>No USPs</t>
  </si>
  <si>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</si>
  <si>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</si>
  <si>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</si>
  <si>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</si>
  <si>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None received during the reporting period.</t>
  </si>
  <si>
    <t>As outlined in the worksheet Risk Assessment under Environmental Risks and under Social Risks; regular environmental monitoring during construction.</t>
  </si>
  <si>
    <t xml:space="preserve">Compliance Monitoring Programme issued to contractors at Grünau and Bethanie prior to start of construction.
Compliance monitoring during construction was executed at Grünau and is being executed at Bethanie.
Compiled ESM Audit Report for Grünau for February to August 2020.
Continue to implement ESMP at both sites and continue implementation monitoring until project completion. </t>
  </si>
  <si>
    <r>
      <t xml:space="preserve">During project/programme formulation, an impact assessment was carried out for the risks identified. Have impacts been identified that require management actions to prevent unacceptable impacts? (as per II.K/II.L) [5]
</t>
    </r>
    <r>
      <rPr>
        <b/>
        <sz val="12"/>
        <color theme="1"/>
        <rFont val="Times New Roman"/>
        <family val="1"/>
      </rPr>
      <t>Note: During project formulation an environmental scoping was carried out; after project approval a full EIA was carried out.</t>
    </r>
  </si>
  <si>
    <t>GENDER POLICY COMPLIANCE</t>
  </si>
  <si>
    <t>SECTION 1: QUALITY AT ENTRY</t>
  </si>
  <si>
    <t>Was an initial gender assessment conducted during the preparation of the project/programme's first submission as a full proposal?</t>
  </si>
  <si>
    <t>No, only numbers of male and female beneficiaries at each of the two project sites.</t>
  </si>
  <si>
    <t>Does the results framework include gender-responsive indictors broken down at the different levels (objective, outcome, output)?</t>
  </si>
  <si>
    <t>Yes, there are indicators at outcome level.</t>
  </si>
  <si>
    <t>List the gender-responsive elements that were incorporated in the project/programme results framework</t>
  </si>
  <si>
    <t>Gender-responsive element [2]</t>
  </si>
  <si>
    <t>Level [3]</t>
  </si>
  <si>
    <t>Target</t>
  </si>
  <si>
    <t>Rated result for the reporting period (poor, satisfactory, good)</t>
  </si>
  <si>
    <t>Women employees to gain technical knowledge on design and construction of rural desalination plants using renewable power and membrane technology.</t>
  </si>
  <si>
    <r>
      <rPr>
        <b/>
        <sz val="11"/>
        <color theme="1"/>
        <rFont val="Times New Roman"/>
        <family val="1"/>
      </rPr>
      <t>Outcome 2:</t>
    </r>
    <r>
      <rPr>
        <sz val="11"/>
        <color theme="1"/>
        <rFont val="Times New Roman"/>
        <family val="1"/>
      </rPr>
      <t xml:space="preserve"> Knowledge of the design, construction and installation of hybrid renewable energy plants to power small desalination plants.</t>
    </r>
  </si>
  <si>
    <r>
      <rPr>
        <b/>
        <sz val="11"/>
        <color theme="1"/>
        <rFont val="Times New Roman"/>
        <family val="1"/>
      </rPr>
      <t>Indicator 2.2:</t>
    </r>
    <r>
      <rPr>
        <sz val="11"/>
        <color theme="1"/>
        <rFont val="Times New Roman"/>
        <family val="1"/>
      </rPr>
      <t xml:space="preserve">
Number of women </t>
    </r>
    <r>
      <rPr>
        <strike/>
        <sz val="11"/>
        <color theme="1"/>
        <rFont val="Times New Roman"/>
        <family val="1"/>
      </rPr>
      <t xml:space="preserve">and children </t>
    </r>
    <r>
      <rPr>
        <sz val="11"/>
        <color theme="1"/>
        <rFont val="Times New Roman"/>
        <family val="1"/>
      </rPr>
      <t>participating in the development and installation of the plants. (Note: Error - Children are not applicable)</t>
    </r>
  </si>
  <si>
    <r>
      <rPr>
        <b/>
        <sz val="11"/>
        <color theme="1"/>
        <rFont val="Times New Roman"/>
        <family val="1"/>
      </rPr>
      <t>Baseline 2.2:</t>
    </r>
    <r>
      <rPr>
        <sz val="11"/>
        <color theme="1"/>
        <rFont val="Times New Roman"/>
        <family val="1"/>
      </rPr>
      <t xml:space="preserve">
Zero</t>
    </r>
  </si>
  <si>
    <r>
      <rPr>
        <b/>
        <sz val="11"/>
        <color theme="1"/>
        <rFont val="Times New Roman"/>
        <family val="1"/>
      </rPr>
      <t>Target 2.2:</t>
    </r>
    <r>
      <rPr>
        <sz val="11"/>
        <color theme="1"/>
        <rFont val="Times New Roman"/>
        <family val="1"/>
      </rPr>
      <t xml:space="preserve">
No target indicated in results framework.</t>
    </r>
  </si>
  <si>
    <t>A gender balanced group of tertiary institution students to gain hand-on experience in all aspects of plant establishment.</t>
  </si>
  <si>
    <r>
      <rPr>
        <b/>
        <sz val="11"/>
        <color theme="1"/>
        <rFont val="Times New Roman"/>
        <family val="1"/>
      </rPr>
      <t>Outcome 3:</t>
    </r>
    <r>
      <rPr>
        <sz val="11"/>
        <color theme="1"/>
        <rFont val="Times New Roman"/>
        <family val="1"/>
      </rPr>
      <t xml:space="preserve">
Knowledge and understanding of operating the plants and of adjusting the treatment train to achieve required quality of water.</t>
    </r>
  </si>
  <si>
    <r>
      <rPr>
        <b/>
        <sz val="11"/>
        <color theme="1"/>
        <rFont val="Times New Roman"/>
        <family val="1"/>
      </rPr>
      <t>Indicator 3.4:</t>
    </r>
    <r>
      <rPr>
        <sz val="11"/>
        <color theme="1"/>
        <rFont val="Times New Roman"/>
        <family val="1"/>
      </rPr>
      <t xml:space="preserve">
Involvement of a gender balanced group of tertiary institution students in all aspects of plant establishment to gain hands-on experience.</t>
    </r>
  </si>
  <si>
    <r>
      <rPr>
        <b/>
        <sz val="11"/>
        <color theme="1"/>
        <rFont val="Times New Roman"/>
        <family val="1"/>
      </rPr>
      <t>Target 3.4:</t>
    </r>
    <r>
      <rPr>
        <sz val="11"/>
        <color theme="1"/>
        <rFont val="Times New Roman"/>
        <family val="1"/>
      </rPr>
      <t xml:space="preserve">
5 engineering university students; 2 females and 1 male for Bethanie; 1 female and 1 male for Grünau. </t>
    </r>
  </si>
  <si>
    <r>
      <t xml:space="preserve">Indicator 3.4:
Good
Trade students assigned to Grunau Project:
</t>
    </r>
    <r>
      <rPr>
        <sz val="11"/>
        <color theme="1"/>
        <rFont val="Times New Roman"/>
        <family val="1"/>
      </rPr>
      <t>3 female (60%)
2 male (40%)</t>
    </r>
  </si>
  <si>
    <t>An equal number of male and female students to be exposed on site to gain awareness of climate change, the objectives, principles and social effects of the project.</t>
  </si>
  <si>
    <r>
      <rPr>
        <b/>
        <sz val="11"/>
        <color theme="1"/>
        <rFont val="Times New Roman"/>
        <family val="1"/>
      </rPr>
      <t>Outcome 4.4:</t>
    </r>
    <r>
      <rPr>
        <sz val="11"/>
        <color theme="1"/>
        <rFont val="Times New Roman"/>
        <family val="1"/>
      </rPr>
      <t xml:space="preserve">
Greater awareness among students of increasing climate change resilience through desalination and renewable energy.</t>
    </r>
  </si>
  <si>
    <r>
      <rPr>
        <b/>
        <sz val="11"/>
        <color theme="1"/>
        <rFont val="Times New Roman"/>
        <family val="1"/>
      </rPr>
      <t>Indicator 4.4:</t>
    </r>
    <r>
      <rPr>
        <sz val="11"/>
        <color theme="1"/>
        <rFont val="Times New Roman"/>
        <family val="1"/>
      </rPr>
      <t xml:space="preserve">
Number of tertiary social and environmental students who went on site visits, were involved in surveys and who became aware of and understand the objectives of the project, the principles of desalination, renewable energy, and the associated social effects on the beneficiaries. </t>
    </r>
  </si>
  <si>
    <r>
      <rPr>
        <b/>
        <sz val="11"/>
        <color theme="1"/>
        <rFont val="Times New Roman"/>
        <family val="1"/>
      </rPr>
      <t>Target 4.4:</t>
    </r>
    <r>
      <rPr>
        <sz val="11"/>
        <color theme="1"/>
        <rFont val="Times New Roman"/>
        <family val="1"/>
      </rPr>
      <t xml:space="preserve">
6 students at Bethanie and 4 at Grünau, equal number of males and females at each site.</t>
    </r>
  </si>
  <si>
    <r>
      <t xml:space="preserve">Indicator 4.4:
Good.
</t>
    </r>
    <r>
      <rPr>
        <sz val="11"/>
        <color theme="1"/>
        <rFont val="Times New Roman"/>
        <family val="1"/>
      </rPr>
      <t xml:space="preserve">First activity to take place once travel and assembly restrictions under Covid-19 have been lifted.
Students have been identified.
NUST students:
Male 2 (33%)
Female 4 (67%)
UNAM students:
Male 3 (60%)
Female 2 (40%)
All students:
Male 5 (45%)
</t>
    </r>
    <r>
      <rPr>
        <b/>
        <sz val="11"/>
        <color theme="1"/>
        <rFont val="Times New Roman"/>
        <family val="1"/>
      </rPr>
      <t>Female 6 (65%)</t>
    </r>
    <r>
      <rPr>
        <sz val="11"/>
        <color theme="1"/>
        <rFont val="Times New Roman"/>
        <family val="1"/>
      </rPr>
      <t xml:space="preserve">
Total 11
</t>
    </r>
    <r>
      <rPr>
        <b/>
        <sz val="11"/>
        <color theme="1"/>
        <rFont val="Times New Roman"/>
        <family val="1"/>
      </rPr>
      <t xml:space="preserve">
</t>
    </r>
  </si>
  <si>
    <t>Reduction in skin and scalp afflictions among mothers and their children due to improvement of water quality.</t>
  </si>
  <si>
    <r>
      <rPr>
        <b/>
        <sz val="11"/>
        <color theme="1"/>
        <rFont val="Times New Roman"/>
        <family val="1"/>
      </rPr>
      <t>Outcome 5.3:</t>
    </r>
    <r>
      <rPr>
        <sz val="11"/>
        <color theme="1"/>
        <rFont val="Times New Roman"/>
        <family val="1"/>
      </rPr>
      <t xml:space="preserve">
Skin and scalp afflictions such as itching due to hardness of water is reduced.</t>
    </r>
  </si>
  <si>
    <r>
      <rPr>
        <b/>
        <sz val="11"/>
        <color theme="1"/>
        <rFont val="Times New Roman"/>
        <family val="1"/>
      </rPr>
      <t>Indicator 5.3:</t>
    </r>
    <r>
      <rPr>
        <sz val="11"/>
        <color theme="1"/>
        <rFont val="Times New Roman"/>
        <family val="1"/>
      </rPr>
      <t xml:space="preserve">
Percentage of sample population consisting of mothers and their children complaining of afflictions ascribed to water supplied.</t>
    </r>
  </si>
  <si>
    <r>
      <rPr>
        <b/>
        <sz val="11"/>
        <color theme="1"/>
        <rFont val="Times New Roman"/>
        <family val="1"/>
      </rPr>
      <t>Baseline 5.3:</t>
    </r>
    <r>
      <rPr>
        <sz val="11"/>
        <color theme="1"/>
        <rFont val="Times New Roman"/>
        <family val="1"/>
      </rPr>
      <t xml:space="preserve">
To be established by survey of sample population at project inception.</t>
    </r>
  </si>
  <si>
    <r>
      <rPr>
        <b/>
        <sz val="11"/>
        <color theme="1"/>
        <rFont val="Times New Roman"/>
        <family val="1"/>
      </rPr>
      <t>Target 5.3:</t>
    </r>
    <r>
      <rPr>
        <sz val="11"/>
        <color theme="1"/>
        <rFont val="Times New Roman"/>
        <family val="1"/>
      </rPr>
      <t xml:space="preserve">
Complaints by sample population reduced by 50% after first year of piloting.</t>
    </r>
  </si>
  <si>
    <r>
      <t xml:space="preserve">Indicator 4.5:
Poor
</t>
    </r>
    <r>
      <rPr>
        <sz val="11"/>
        <color theme="1"/>
        <rFont val="Times New Roman"/>
        <family val="1"/>
      </rPr>
      <t>Survey did not include establishment of baseline and has still not been done due to Covid-19 restrictions on travel</t>
    </r>
    <r>
      <rPr>
        <b/>
        <sz val="11"/>
        <color theme="1"/>
        <rFont val="Times New Roman"/>
        <family val="1"/>
      </rPr>
      <t xml:space="preserve"> and assembly of people.</t>
    </r>
  </si>
  <si>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</si>
  <si>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</si>
  <si>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</si>
  <si>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Acquisition and dissemination of knowledge is the prime objective of the project. Non-discrimination of women is a guiding principle in selection of trainees to acquire knowledge on desalination and renewable energy and in qualified staff involved in project execution.</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</si>
  <si>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</si>
  <si>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</si>
  <si>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 xml:space="preserve">1. Contractual agreement between the NIE and the EE stipulates that:
"Where the environmental, social and gender assessment identifies environmental, social or gender risks, produce an environmental and social management plan that accompanies the assessment and that identifies those measures necessary to avoid, minimise, or mitigate the potential environmental, social and gender risks"
2. Project activities 3.4 and 4.5 indicate the requirement for gender balance
3. DRFN's ESP&amp;G policy/manual has been made publicly available on its website
4. The NIE requested the EE to implement the public consultation/communication programme and the appointment of the Programme Public Relations Coordinator and the Gender and Social Expert as respectively proposed in the original project proposal (Environmental and Social Management Plan for Bethanie, Annexure 4, page 106) and in Table 38 on page 105. </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</si>
  <si>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</si>
  <si>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</si>
  <si>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1. Contractual agreement between the NIE and the EE stipulates that:
"Where the environmental, social and gender assessment identifies environmental, social or gender risks, produce an environmental and social management plan that accompanies the assessment and that identifies those measures necessary to avoid, minimise, or mitigate the potential environmental, social and gender risks"
2. Project indicators 2.2, 3.4, 4.4 and 5.3 have gender-responsive elements. Progress with achievement of the indicator targets is indicated in Section 1 of this sheet and in the sheet "Project Indicators".</t>
  </si>
  <si>
    <t>Have the implementation arrangements at the EE(s) been effective during the reporting period? [7]</t>
  </si>
  <si>
    <t>Have any capacity gaps affecting GP compliance been identified during the reporting period and if so, what remediation was implemented?</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</si>
  <si>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</si>
  <si>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</si>
  <si>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</si>
  <si>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r>
      <t xml:space="preserve"> </t>
    </r>
    <r>
      <rPr>
        <b/>
        <sz val="11"/>
        <color rgb="FF000000"/>
        <rFont val="Times New Roman"/>
        <family val="1"/>
      </rPr>
      <t>Indicator 2.2</t>
    </r>
    <r>
      <rPr>
        <sz val="11"/>
        <color indexed="8"/>
        <rFont val="Times New Roman"/>
        <family val="1"/>
      </rPr>
      <t xml:space="preserve">:
</t>
    </r>
    <r>
      <rPr>
        <b/>
        <sz val="11"/>
        <color rgb="FF000000"/>
        <rFont val="Times New Roman"/>
        <family val="1"/>
      </rPr>
      <t>Good</t>
    </r>
    <r>
      <rPr>
        <sz val="11"/>
        <color indexed="8"/>
        <rFont val="Times New Roman"/>
        <family val="1"/>
      </rPr>
      <t xml:space="preserve">
</t>
    </r>
    <r>
      <rPr>
        <b/>
        <sz val="11"/>
        <color rgb="FF000000"/>
        <rFont val="Times New Roman"/>
        <family val="1"/>
      </rPr>
      <t>EE staff :</t>
    </r>
    <r>
      <rPr>
        <sz val="11"/>
        <color indexed="8"/>
        <rFont val="Times New Roman"/>
        <family val="1"/>
      </rPr>
      <t xml:space="preserve">
Project management and execution:
9 male (75%),
</t>
    </r>
    <r>
      <rPr>
        <b/>
        <sz val="11"/>
        <color rgb="FF000000"/>
        <rFont val="Times New Roman"/>
        <family val="1"/>
      </rPr>
      <t>3 female (25%)</t>
    </r>
    <r>
      <rPr>
        <sz val="11"/>
        <color indexed="8"/>
        <rFont val="Times New Roman"/>
        <family val="1"/>
      </rPr>
      <t xml:space="preserve">
In training/capacity building:
2 male (25%)
</t>
    </r>
    <r>
      <rPr>
        <b/>
        <sz val="11"/>
        <color rgb="FF000000"/>
        <rFont val="Times New Roman"/>
        <family val="1"/>
      </rPr>
      <t>6 female (75%)</t>
    </r>
    <r>
      <rPr>
        <sz val="11"/>
        <color indexed="8"/>
        <rFont val="Times New Roman"/>
        <family val="1"/>
      </rPr>
      <t xml:space="preserve">
</t>
    </r>
    <r>
      <rPr>
        <b/>
        <sz val="11"/>
        <color rgb="FF000000"/>
        <rFont val="Times New Roman"/>
        <family val="1"/>
      </rPr>
      <t>Engineering consultant staff:</t>
    </r>
    <r>
      <rPr>
        <sz val="11"/>
        <color indexed="8"/>
        <rFont val="Times New Roman"/>
        <family val="1"/>
      </rPr>
      <t xml:space="preserve">
3 male (60%)
</t>
    </r>
    <r>
      <rPr>
        <b/>
        <sz val="11"/>
        <color rgb="FF000000"/>
        <rFont val="Times New Roman"/>
        <family val="1"/>
      </rPr>
      <t>2 female (40%)</t>
    </r>
    <r>
      <rPr>
        <sz val="11"/>
        <color indexed="8"/>
        <rFont val="Times New Roman"/>
        <family val="1"/>
      </rPr>
      <t xml:space="preserve">
</t>
    </r>
    <r>
      <rPr>
        <b/>
        <sz val="11"/>
        <color rgb="FF000000"/>
        <rFont val="Times New Roman"/>
        <family val="1"/>
      </rPr>
      <t>Environmental consultant staff:</t>
    </r>
    <r>
      <rPr>
        <sz val="11"/>
        <color indexed="8"/>
        <rFont val="Times New Roman"/>
        <family val="1"/>
      </rPr>
      <t xml:space="preserve">
4 male (44%)
</t>
    </r>
    <r>
      <rPr>
        <b/>
        <sz val="11"/>
        <color rgb="FF000000"/>
        <rFont val="Times New Roman"/>
        <family val="1"/>
      </rPr>
      <t>5 female (56%)</t>
    </r>
    <r>
      <rPr>
        <sz val="11"/>
        <color indexed="8"/>
        <rFont val="Times New Roman"/>
        <family val="1"/>
      </rPr>
      <t xml:space="preserve">
</t>
    </r>
    <r>
      <rPr>
        <b/>
        <sz val="11"/>
        <color rgb="FF000000"/>
        <rFont val="Times New Roman"/>
        <family val="1"/>
      </rPr>
      <t>Contractor staff for Grünau construction:
Male 100%</t>
    </r>
    <r>
      <rPr>
        <sz val="11"/>
        <color indexed="8"/>
        <rFont val="Times New Roman"/>
        <family val="1"/>
      </rPr>
      <t xml:space="preserve">
Female 0%
</t>
    </r>
    <r>
      <rPr>
        <b/>
        <sz val="11"/>
        <color rgb="FF000000"/>
        <rFont val="Times New Roman"/>
        <family val="1"/>
      </rPr>
      <t xml:space="preserve">Temporary local labourers and security staff recruited for Grünau construction (15 people):
</t>
    </r>
    <r>
      <rPr>
        <sz val="11"/>
        <color indexed="8"/>
        <rFont val="Times New Roman"/>
        <family val="1"/>
      </rPr>
      <t>Male 100%
Female 0%
Contractor staff for Bethanie plant construction (M&amp;E):
Male 100%
Female 0%
NamWater Civil Construction Division staff for Bethanie brine pipeline and evaporation pond construction (Civil, Phase 1):
Male 83%
Female 17%
NamWater Civil Construction Division staff for Bethanie brine pipeline and evaporation pond construction (Civil, Phase 2):
Male 89%
Female 11%</t>
    </r>
  </si>
  <si>
    <r>
      <rPr>
        <b/>
        <sz val="11"/>
        <color theme="1"/>
        <rFont val="Times New Roman"/>
        <family val="1"/>
      </rPr>
      <t xml:space="preserve">Good </t>
    </r>
    <r>
      <rPr>
        <sz val="11"/>
        <color theme="1"/>
        <rFont val="Times New Roman"/>
        <family val="1"/>
      </rPr>
      <t xml:space="preserve">for qualified professional staff.
</t>
    </r>
    <r>
      <rPr>
        <b/>
        <sz val="11"/>
        <color theme="1"/>
        <rFont val="Times New Roman"/>
        <family val="1"/>
      </rPr>
      <t>Good</t>
    </r>
    <r>
      <rPr>
        <sz val="11"/>
        <color theme="1"/>
        <rFont val="Times New Roman"/>
        <family val="1"/>
      </rPr>
      <t xml:space="preserve"> for EE trainee staff.
</t>
    </r>
    <r>
      <rPr>
        <b/>
        <sz val="11"/>
        <color theme="1"/>
        <rFont val="Times New Roman"/>
        <family val="1"/>
      </rPr>
      <t>Good</t>
    </r>
    <r>
      <rPr>
        <sz val="11"/>
        <color theme="1"/>
        <rFont val="Times New Roman"/>
        <family val="1"/>
      </rPr>
      <t xml:space="preserve"> for tertiary and trade students.
</t>
    </r>
    <r>
      <rPr>
        <b/>
        <sz val="11"/>
        <color theme="1"/>
        <rFont val="Times New Roman"/>
        <family val="1"/>
      </rPr>
      <t>Poor</t>
    </r>
    <r>
      <rPr>
        <sz val="11"/>
        <color theme="1"/>
        <rFont val="Times New Roman"/>
        <family val="1"/>
      </rPr>
      <t xml:space="preserve"> for contractor staff for construction.
</t>
    </r>
    <r>
      <rPr>
        <b/>
        <sz val="11"/>
        <color theme="1"/>
        <rFont val="Times New Roman"/>
        <family val="1"/>
      </rPr>
      <t>Poor</t>
    </r>
    <r>
      <rPr>
        <sz val="11"/>
        <color theme="1"/>
        <rFont val="Times New Roman"/>
        <family val="1"/>
      </rPr>
      <t xml:space="preserve"> for temporary local labourers and security staff at construction sites.
</t>
    </r>
    <r>
      <rPr>
        <b/>
        <sz val="11"/>
        <color theme="1"/>
        <rFont val="Times New Roman"/>
        <family val="1"/>
      </rPr>
      <t>Satisfactory</t>
    </r>
    <r>
      <rPr>
        <sz val="11"/>
        <color theme="1"/>
        <rFont val="Times New Roman"/>
        <family val="1"/>
      </rPr>
      <t xml:space="preserve"> for NamWater Civil Construction at Bethanie.</t>
    </r>
  </si>
  <si>
    <t>Partially.
Arrangements for women's empowerment pertaining to EE qualified staff and trainees taking part in project execution are good. Same applies to EE staff attending training course on desalination using solar energy. Arrangements pertaining to involvement of female beneficiaries in assembly of social data is unsatisfactory.</t>
  </si>
  <si>
    <t xml:space="preserve">The NIE requested the EE to implement the public consultation/communication programme and the appointment of the Programme Public Relations Coordinator and the Gender and Social Expert as respectively proposed in the original project proposal (Environmental and Social Management Plan for Bethanie, Annexure 4, page 106) and in Table 38 on page 105. Travel and assembly restrictions imposed by Government to combat three waves of Covid-19 have severely hampered consultation and engagement with social stakeholders.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</si>
  <si>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</si>
  <si>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</si>
  <si>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</si>
  <si>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</si>
  <si>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</si>
  <si>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</si>
  <si>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</si>
  <si>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</si>
  <si>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</si>
  <si>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Component 1: Development of pilot desalination plants at Bethanie and Grünau</t>
  </si>
  <si>
    <t>Outcome 2</t>
  </si>
  <si>
    <t>Component 2: Development of pilot hybrid renewable energy plants at Bethanie and Grünau</t>
  </si>
  <si>
    <t>Component 3: Testing and commissioning of plants &amp; training of staff and students</t>
  </si>
  <si>
    <t>Component 4: Piloting of the plants at Bethanie and Grünau</t>
  </si>
  <si>
    <t>Component 5: Supply good quality water to the communities at the two project sites during piloting of the plants</t>
  </si>
  <si>
    <t>Outcome 4</t>
  </si>
  <si>
    <t>Component 6: Sensitise project beneficiaries and local stakeholders at Bethanie and Grünau</t>
  </si>
  <si>
    <t>Outcome 3</t>
  </si>
  <si>
    <t>Execution throughout project period</t>
  </si>
  <si>
    <t>Component 7: Information and knowledge dissemination</t>
  </si>
  <si>
    <t>Overall Rating</t>
  </si>
  <si>
    <t>Please Provide the Name and Contact information of person(s) responsible for completeling the Rating section</t>
  </si>
  <si>
    <t>Dr Martin B Schneider</t>
  </si>
  <si>
    <t>Please justify your rating.  Outline the positive and negative progress made by the project since it started.  Provide specific recommendations for next steps.  (word limit=500)</t>
  </si>
  <si>
    <t xml:space="preserve">Executing Entity/Project Coordinator: </t>
  </si>
  <si>
    <t>Mr. R Likando</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</si>
  <si>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</si>
  <si>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</si>
  <si>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</si>
  <si>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Rating Definitions</t>
  </si>
  <si>
    <t>Outcome 1</t>
  </si>
  <si>
    <t>Reduced exposure to climate-related
hazards and threats</t>
  </si>
  <si>
    <t>Highly Satisfactory (HS)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</si>
  <si>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</si>
  <si>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</si>
  <si>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</si>
  <si>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</si>
  <si>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</si>
  <si>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</si>
  <si>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</si>
  <si>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</si>
  <si>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</si>
  <si>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</si>
  <si>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Outcome 5</t>
  </si>
  <si>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</si>
  <si>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</si>
  <si>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</si>
  <si>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</si>
  <si>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livelihoods and sources of income for vulnerable people in targeted areas </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</si>
  <si>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</si>
  <si>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</si>
  <si>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</si>
  <si>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</si>
  <si>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</si>
  <si>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r>
      <rPr>
        <b/>
        <sz val="11"/>
        <color rgb="FF000000"/>
        <rFont val="Times New Roman"/>
        <family val="1"/>
      </rPr>
      <t xml:space="preserve">Progress 2.1
At Grünau -  Target 2.1 has been fully achieved.
</t>
    </r>
    <r>
      <rPr>
        <sz val="11"/>
        <color rgb="FF000000"/>
        <rFont val="Times New Roman"/>
        <family val="1"/>
      </rPr>
      <t xml:space="preserve">Progress in terms of completion dates:
1. Concept Design - 26 November 2018
2. Preliminary design - 10 June 2019
3. Final design - 23 August 2019
4. Construction and commissioning - 23 October 2020
5. Reliability run - 28 June 2021
6. Completion certificate - 28 June 2021
</t>
    </r>
    <r>
      <rPr>
        <b/>
        <sz val="11"/>
        <color rgb="FF000000"/>
        <rFont val="Times New Roman"/>
        <family val="1"/>
      </rPr>
      <t>Plant at Bethanie -</t>
    </r>
    <r>
      <rPr>
        <sz val="11"/>
        <color rgb="FF000000"/>
        <rFont val="Times New Roman"/>
        <family val="1"/>
      </rPr>
      <t xml:space="preserve">
Construction of energy plant has been completed.
Progress in terms of completion dates:
1. Concept Design - 26 November 2018
2. Preliminary design - 10 June 2019
3. Final design - 23 August 2019
4. Construction - 11 July 2021
5. Commissioning - 23 July 2021
6. Plant 3-month reliability run started 26 July 2021; initial performance is good
</t>
    </r>
    <r>
      <rPr>
        <b/>
        <sz val="11"/>
        <color rgb="FF000000"/>
        <rFont val="Times New Roman"/>
        <family val="1"/>
      </rPr>
      <t xml:space="preserve"> Acquisition of the following knowledge</t>
    </r>
    <r>
      <rPr>
        <sz val="11"/>
        <color rgb="FF000000"/>
        <rFont val="Times New Roman"/>
        <family val="1"/>
      </rPr>
      <t xml:space="preserve"> under Indicator 2.1 (Target 2.1) has already been demonstrated at Grünau and is in progress at Bethanie:
1. Planning
2. Concept design
3. Preliminary design
3. Construction specifications
4. Construction procurement documentation
5. Technical and financial bid evaluation
6. M&amp;E and Civil construction
7. Construction supervision
8. Management of desalination plant construction and commissioning  </t>
    </r>
    <r>
      <rPr>
        <sz val="11"/>
        <color indexed="8"/>
        <rFont val="Times New Roman"/>
        <family val="1"/>
      </rPr>
      <t xml:space="preserve">
</t>
    </r>
  </si>
  <si>
    <r>
      <rPr>
        <b/>
        <sz val="11"/>
        <color theme="1"/>
        <rFont val="Times New Roman"/>
        <family val="1"/>
      </rPr>
      <t xml:space="preserve">Progress 1.1:
Plant at Grünau -  Target 1.1 has been fully achieved.
</t>
    </r>
    <r>
      <rPr>
        <sz val="11"/>
        <color theme="1"/>
        <rFont val="Times New Roman"/>
        <family val="1"/>
      </rPr>
      <t xml:space="preserve">
Progress in terms of completion dates:
1. Concept Design - 
26 November 2018
2. Preliminary design - 10 June 2019
3. Final design - 23 August 2019
4. Construction and commissioning - 23 October 2020
5. Reliability run - 28 June 2021
6. Completion certificate - 28 June 2021
</t>
    </r>
    <r>
      <rPr>
        <b/>
        <sz val="11"/>
        <color theme="1"/>
        <rFont val="Times New Roman"/>
        <family val="1"/>
      </rPr>
      <t xml:space="preserve">Plant at Bethanie -
Construction is in progress, plant completed with exception of brine pipeline and evaporation ponds.
</t>
    </r>
    <r>
      <rPr>
        <sz val="11"/>
        <color theme="1"/>
        <rFont val="Times New Roman"/>
        <family val="1"/>
      </rPr>
      <t xml:space="preserve">
Progress in terms of completion dates:
1. Concept Design - 26 November 2018
2. Preliminary design - 10 June 2019
3. Final design - 23 August 2019
4. Construction desalination plant (excluding brine pipeline and evaporation ponds) - 11 July 2021
5. Commissioning (excluding brine pipeline and evaporation ponds) - 23 July 2021
6. Plant 3-month reliability run started 26 July 2021; initial performance is good
7. Construction of brine pipeline and evaporation ponds started on 24 March 2021, scheduled completion date is November 2021
</t>
    </r>
    <r>
      <rPr>
        <b/>
        <sz val="11"/>
        <color theme="1"/>
        <rFont val="Times New Roman"/>
        <family val="1"/>
      </rPr>
      <t xml:space="preserve"> Acquisition of the following knowledge under Indicator 1.1 (Target 1.1) has already been fully demonstrated at Grünau and partly at Bethanie:
</t>
    </r>
    <r>
      <rPr>
        <sz val="11"/>
        <color theme="1"/>
        <rFont val="Times New Roman"/>
        <family val="1"/>
      </rPr>
      <t xml:space="preserve">
1. Planning
2. Concept design
3. Preliminary design
3. Construction specifications
4. Construction procurement documentation
5. Technical and financial evaluation of bids
6. M&amp;E and Civil construction
7. Construction supervision and management
</t>
    </r>
    <r>
      <rPr>
        <b/>
        <sz val="11"/>
        <color theme="1"/>
        <rFont val="Times New Roman"/>
        <family val="1"/>
      </rPr>
      <t xml:space="preserve">8. </t>
    </r>
    <r>
      <rPr>
        <sz val="11"/>
        <color theme="1"/>
        <rFont val="Times New Roman"/>
        <family val="1"/>
      </rPr>
      <t>Plant commissioning</t>
    </r>
  </si>
  <si>
    <r>
      <t xml:space="preserve">Due to Covid-19, only limited sensitisation of community members was carried out subsequent to completion of the EIA
</t>
    </r>
    <r>
      <rPr>
        <sz val="11"/>
        <color rgb="FF000000"/>
        <rFont val="Times New Roman"/>
        <family val="1"/>
      </rPr>
      <t xml:space="preserve">&gt;  A community information
    meeting was held at Grünau on
    20 October 2020 with 50
    attendees and at Bethanie on 04
    March 2021 with 35 attendees 
&gt;  Since school learners could not
    be addressed, information on
    climate change, on the effects
    of consuming poor quality water
    and on the project was provided
    to the school at Grünau on 16
    June 2021 and to the school at
    Bethanie on 15 June 2021 </t>
    </r>
  </si>
  <si>
    <t>Scheduled for execution in last project year (currently in Year 4)</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</si>
  <si>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</si>
  <si>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</si>
  <si>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</si>
  <si>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</si>
  <si>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</si>
  <si>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</si>
  <si>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</si>
  <si>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</si>
  <si>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</si>
  <si>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</si>
  <si>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</si>
  <si>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</si>
  <si>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</si>
  <si>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</si>
  <si>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</si>
  <si>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</si>
  <si>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</si>
  <si>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</si>
  <si>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</si>
  <si>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</si>
  <si>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</si>
  <si>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</si>
  <si>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</si>
  <si>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</si>
  <si>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</si>
  <si>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</si>
  <si>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</si>
  <si>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</si>
  <si>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r>
      <rPr>
        <u/>
        <sz val="11"/>
        <color rgb="FF000000"/>
        <rFont val="Times New Roman"/>
        <family val="1"/>
      </rPr>
      <t>Summary of delays</t>
    </r>
    <r>
      <rPr>
        <sz val="11"/>
        <color rgb="FF000000"/>
        <rFont val="Times New Roman"/>
        <family val="1"/>
      </rPr>
      <t xml:space="preserve">
Project execution has experienced various delays. The approved project proposal indicated that the project would start in April 2018 and have a duration of 4 years. Components 1 to 3 (establishment and commissioning of two plants) would be carried out in Year 1, Components 4 and 5 (pilot operation of the plants and the supply of water) would run through Years 2 to 4, and activities under Components 6 and 7 would take place throughout the project. 
At the project inception workshop (which only took place in July 2018) the EE presented its final strategy for executing the project. Adoption of this strategy necessitated changes to be made to both the execution schedule and the projected annual cash flows under the Project Activities Cost (A) that were presented in the approved project proposal. The EE requested that Components 1 to 3 should be rescheduled for completion in Year 2, in contrast to the initially envisaged completion in Year 1. The project duration would remain 4 years, with the implication that pilot operation of the plants and the supply of water would be reduced from 3 years to 2 years. The AF approved the requested changes.
</t>
    </r>
  </si>
  <si>
    <r>
      <rPr>
        <u/>
        <sz val="11"/>
        <color rgb="FF000000"/>
        <rFont val="Times New Roman"/>
        <family val="1"/>
      </rPr>
      <t xml:space="preserve">Examples of delays
</t>
    </r>
    <r>
      <rPr>
        <sz val="11"/>
        <color rgb="FF000000"/>
        <rFont val="Times New Roman"/>
        <family val="1"/>
      </rPr>
      <t xml:space="preserve">
Execution strategy and high-level execution schedule:
It took 4 months to produce an execution strategy and 8 months to establish a high-level execution schedule. By the time the schedule was produced, the project was in the 4th month of intended project execution as per the approved project proposal. 
The NIE requested the EE on 16 November 2017 to produce a strategy for project execution and a more detailed execution plan than the one in the project proposal. This information was only provided 4 months later on 13 March 2018. The schedule provided for completion of construction in March 2020, i.e. at the end of Year 1 of the project period. However, at the inception workshop in mid-July 2018 the EE indicated that construction would only be completed in July 2020. The accordingly adjusted high-level schedule subsequently became the approved project schedule. 
</t>
    </r>
  </si>
  <si>
    <t>Describe any changes undertaken to improve results on the ground or any changes made to project outputs (i.e. changes to project design)</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</si>
  <si>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</si>
  <si>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</si>
  <si>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</si>
  <si>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</si>
  <si>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</si>
  <si>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</si>
  <si>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</si>
  <si>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</si>
  <si>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</si>
  <si>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N/A</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</si>
  <si>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</si>
  <si>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</si>
  <si>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</si>
  <si>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r>
      <rPr>
        <u/>
        <sz val="11"/>
        <color rgb="FF000000"/>
        <rFont val="Times New Roman"/>
        <family val="1"/>
      </rPr>
      <t>General:</t>
    </r>
    <r>
      <rPr>
        <sz val="11"/>
        <color rgb="FF000000"/>
        <rFont val="Times New Roman"/>
        <family val="1"/>
      </rPr>
      <t xml:space="preserve">
Implementation of a project that pilots new approaches is time consuming and the time estimated in the project proposal should not be under-estimated.
</t>
    </r>
    <r>
      <rPr>
        <u/>
        <sz val="11"/>
        <color rgb="FF000000"/>
        <rFont val="Times New Roman"/>
        <family val="1"/>
      </rPr>
      <t>Positive:</t>
    </r>
    <r>
      <rPr>
        <sz val="11"/>
        <color rgb="FF000000"/>
        <rFont val="Times New Roman"/>
        <family val="1"/>
      </rPr>
      <t xml:space="preserve">
In such projects it is essential to make use of existing external sources of expertise and the EE should not attempt to reinvent the wheel.
</t>
    </r>
    <r>
      <rPr>
        <u/>
        <sz val="11"/>
        <color rgb="FF000000"/>
        <rFont val="Times New Roman"/>
        <family val="1"/>
      </rPr>
      <t xml:space="preserve">Negative:
</t>
    </r>
    <r>
      <rPr>
        <sz val="11"/>
        <color rgb="FF000000"/>
        <rFont val="Times New Roman"/>
        <family val="1"/>
      </rPr>
      <t>The principle members of the project team that will execute the project should be involved in the design of the project and in compiling the project proposal. 
With projects carried out by government or State-owned entities there should be a high-ranking project sponsor or project champion who can ensure that the project receives the required level of priority and who can intervene when things go wrong.
It should be kept in mind that the NIE has no control over the utilisation of human resources of the EE and can only apply high-level project management techniques in implementing the project.</t>
    </r>
  </si>
  <si>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</si>
  <si>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</si>
  <si>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</si>
  <si>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</si>
  <si>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The EE is the national supplier of bulk water. All infrastructure established under the project will become the property of the EE after completion of the project and the EE has undertaken to continue management, operation and maintenance of the plants.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</si>
  <si>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</si>
  <si>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</si>
  <si>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</si>
  <si>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</si>
  <si>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</si>
  <si>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There have been no difficulties in accessing existing technical information.</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</si>
  <si>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</si>
  <si>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</si>
  <si>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</si>
  <si>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</si>
  <si>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</si>
  <si>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</si>
  <si>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</si>
  <si>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NAM/NIE/Water/2015/1</t>
  </si>
  <si>
    <t>Type of implementing entity</t>
  </si>
  <si>
    <t>NIE</t>
  </si>
  <si>
    <t>Country</t>
  </si>
  <si>
    <t>Region</t>
  </si>
  <si>
    <t>Africa</t>
  </si>
  <si>
    <t>Sector</t>
  </si>
  <si>
    <t>Water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</si>
  <si>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</si>
  <si>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</si>
  <si>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</si>
  <si>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</si>
  <si>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</si>
  <si>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</si>
  <si>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</si>
  <si>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</si>
  <si>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</si>
  <si>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</si>
  <si>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</si>
  <si>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 (&lt;14 years)</t>
  </si>
  <si>
    <t>% of Youth beneficiaries</t>
  </si>
  <si>
    <t>Grunau</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</si>
  <si>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</si>
  <si>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</si>
  <si>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</si>
  <si>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</si>
  <si>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</si>
  <si>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</si>
  <si>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Indicator 1.1: No. of projects/programmes that conduct and update risk and vulnerability assessments</t>
  </si>
  <si>
    <t>No. of projects/programmes that conduct and update risk and vulnerability assessments</t>
  </si>
  <si>
    <t>Scale</t>
  </si>
  <si>
    <t>Status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</si>
  <si>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</si>
  <si>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</si>
  <si>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</si>
  <si>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</si>
  <si>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</si>
  <si>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</si>
  <si>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</si>
  <si>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</si>
  <si>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</si>
  <si>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</si>
  <si>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</si>
  <si>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</si>
  <si>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</si>
  <si>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</si>
  <si>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</si>
  <si>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</si>
  <si>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Public</t>
  </si>
  <si>
    <t>Local</t>
  </si>
  <si>
    <t>1: No capacity</t>
  </si>
  <si>
    <t>4: High capacity</t>
  </si>
  <si>
    <t>Output 2.2 Targeted population groups covered by adequate risk reduction systems</t>
  </si>
  <si>
    <t>Indicator 2.2.1: Percentage of population covered by adequate risk-reduction systems</t>
  </si>
  <si>
    <t>% of population targeted</t>
  </si>
  <si>
    <t>% of female population targeted</t>
  </si>
  <si>
    <t>% of male population targeted</t>
  </si>
  <si>
    <t>% of children under 14 years targeted</t>
  </si>
  <si>
    <t>Indicator 2.2.2:  No. of people affected by climate variability</t>
  </si>
  <si>
    <t>Total population</t>
  </si>
  <si>
    <t>Females</t>
  </si>
  <si>
    <t>Males</t>
  </si>
  <si>
    <t>Children under 14 years</t>
  </si>
  <si>
    <t>Outcome 3: Strengthened awareness and ownership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</si>
  <si>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</si>
  <si>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</si>
  <si>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</si>
  <si>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</si>
  <si>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</si>
  <si>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</si>
  <si>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</si>
  <si>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</si>
  <si>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</si>
  <si>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</si>
  <si>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</si>
  <si>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</si>
  <si>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</si>
  <si>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</si>
  <si>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</si>
  <si>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Regional</t>
  </si>
  <si>
    <t>3: Moderately responsive (Some defined elements)</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</si>
  <si>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</si>
  <si>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</si>
  <si>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</si>
  <si>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1: Health and Social Infrastructure (developed/improved)</t>
  </si>
  <si>
    <t>1: Not improved</t>
  </si>
  <si>
    <t>5: Fully improved</t>
  </si>
  <si>
    <t>Output 4: Vulnerable development sector services and infrastructure assets strengthened in response to climate change impacts, including variability</t>
  </si>
  <si>
    <t>Indicator 4.1.2: No. of physical assets strengthened or constructed to withstand conditions resulting from climate variability and change (by asset types)</t>
  </si>
  <si>
    <t>Number of assets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</si>
  <si>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</si>
  <si>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</si>
  <si>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</si>
  <si>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</si>
  <si>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strengthened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</si>
  <si>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</si>
  <si>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</si>
  <si>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</si>
  <si>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</si>
  <si>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</si>
  <si>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</si>
  <si>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</si>
  <si>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</si>
  <si>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</si>
  <si>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</si>
  <si>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</si>
  <si>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</si>
  <si>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</si>
  <si>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</si>
  <si>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</si>
  <si>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</si>
  <si>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</si>
  <si>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</si>
  <si>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</si>
  <si>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</si>
  <si>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</si>
  <si>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</si>
  <si>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</si>
  <si>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</si>
  <si>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</si>
  <si>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</si>
  <si>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</si>
  <si>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</si>
  <si>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</si>
  <si>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</si>
  <si>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</si>
  <si>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</si>
  <si>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</si>
  <si>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</si>
  <si>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</si>
  <si>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</si>
  <si>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</si>
  <si>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</si>
  <si>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</si>
  <si>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</si>
  <si>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</si>
  <si>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</si>
  <si>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</si>
  <si>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</si>
  <si>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</si>
  <si>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</si>
  <si>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</si>
  <si>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</si>
  <si>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</si>
  <si>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adaptive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</si>
  <si>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</si>
  <si>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</si>
  <si>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</si>
  <si>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</si>
  <si>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</si>
  <si>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</si>
  <si>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</si>
  <si>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</si>
  <si>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</si>
  <si>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Storm surge</t>
  </si>
  <si>
    <t>Please choose</t>
  </si>
  <si>
    <t>enhanced level of protection</t>
  </si>
  <si>
    <t>Education policy</t>
  </si>
  <si>
    <t>Agriculture</t>
  </si>
  <si>
    <t>Hurricane</t>
  </si>
  <si>
    <t>Selected</t>
  </si>
  <si>
    <t>Aquaculture</t>
  </si>
  <si>
    <t>Not relevant</t>
  </si>
  <si>
    <t>5: All (Fully integrated)</t>
  </si>
  <si>
    <t>Construction/repairing business</t>
  </si>
  <si>
    <t>4: Most</t>
  </si>
  <si>
    <t>Cultivation</t>
  </si>
  <si>
    <t>3: Some</t>
  </si>
  <si>
    <t>Fishing</t>
  </si>
  <si>
    <t>Select</t>
  </si>
  <si>
    <t>5: All</t>
  </si>
  <si>
    <t>2: Most not integrated</t>
  </si>
  <si>
    <t>Other</t>
  </si>
  <si>
    <t>Forestry</t>
  </si>
  <si>
    <t>4: Almost all</t>
  </si>
  <si>
    <t>Private</t>
  </si>
  <si>
    <t>Multi-community</t>
  </si>
  <si>
    <t>1: None</t>
  </si>
  <si>
    <t>Handicrafts</t>
  </si>
  <si>
    <t>3: Half</t>
  </si>
  <si>
    <t>Departmental</t>
  </si>
  <si>
    <t>Coastal management</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</si>
  <si>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</si>
  <si>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</si>
  <si>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</si>
  <si>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</si>
  <si>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</si>
  <si>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</si>
  <si>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</si>
  <si>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</si>
  <si>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</si>
  <si>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</si>
  <si>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</si>
  <si>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</si>
  <si>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</si>
  <si>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</si>
  <si>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</si>
  <si>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</si>
  <si>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</si>
  <si>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2: Limited improvement</t>
  </si>
  <si>
    <t>Trading</t>
  </si>
  <si>
    <t>1: No improvement</t>
  </si>
  <si>
    <t>Multi-sector</t>
  </si>
  <si>
    <t>1 -generated information is irrelevant, and neither the stakeholders reached nor the timeframe managed were achieved</t>
  </si>
  <si>
    <t>1: No info transferred on time</t>
  </si>
  <si>
    <t>5: Fully aware</t>
  </si>
  <si>
    <t>5: Highly responsive (All defined elements )</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</si>
  <si>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</si>
  <si>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</si>
  <si>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</si>
  <si>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</si>
  <si>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</si>
  <si>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</si>
  <si>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</si>
  <si>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</si>
  <si>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</si>
  <si>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</si>
  <si>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</si>
  <si>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</si>
  <si>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</si>
  <si>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</si>
  <si>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</si>
  <si>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</si>
  <si>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improved</t>
  </si>
  <si>
    <t>Causeways</t>
  </si>
  <si>
    <t>3: Moderately effective</t>
  </si>
  <si>
    <t>MIE</t>
  </si>
  <si>
    <t>2: Partially not aware</t>
  </si>
  <si>
    <t>2: Somewhat improved</t>
  </si>
  <si>
    <t>Airports</t>
  </si>
  <si>
    <t>2: Partially effective</t>
  </si>
  <si>
    <t>Eastern Europe</t>
  </si>
  <si>
    <t>1: Non responsive (Lacks all elements )</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</si>
  <si>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</si>
  <si>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</si>
  <si>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</si>
  <si>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</si>
  <si>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</si>
  <si>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</si>
  <si>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</si>
  <si>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</si>
  <si>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</si>
  <si>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</si>
  <si>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</si>
  <si>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</si>
  <si>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</si>
  <si>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</si>
  <si>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</si>
  <si>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</si>
  <si>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</si>
  <si>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</si>
  <si>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</si>
  <si>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</si>
  <si>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</si>
  <si>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</si>
  <si>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</si>
  <si>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</si>
  <si>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</si>
  <si>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</si>
  <si>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(produced/improved/strengthened)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</si>
  <si>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</si>
  <si>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</si>
  <si>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</si>
  <si>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</si>
  <si>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</si>
  <si>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</si>
  <si>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</si>
  <si>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</si>
  <si>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</si>
  <si>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</si>
  <si>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</si>
  <si>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</si>
  <si>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</si>
  <si>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</si>
  <si>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</si>
  <si>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</si>
  <si>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</si>
  <si>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</si>
  <si>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</si>
  <si>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</si>
  <si>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</si>
  <si>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</si>
  <si>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</si>
  <si>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</si>
  <si>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</si>
  <si>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</si>
  <si>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</si>
  <si>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</si>
  <si>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</si>
  <si>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</si>
  <si>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</si>
  <si>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</si>
  <si>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</si>
  <si>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</si>
  <si>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</si>
  <si>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</si>
  <si>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</si>
  <si>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</si>
  <si>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</si>
  <si>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</si>
  <si>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</si>
  <si>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</si>
  <si>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</si>
  <si>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</si>
  <si>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</si>
  <si>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</si>
  <si>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</si>
  <si>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</si>
  <si>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</si>
  <si>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</si>
  <si>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</si>
  <si>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</si>
  <si>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</si>
  <si>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</si>
  <si>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</si>
  <si>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</si>
  <si>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</si>
  <si>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</si>
  <si>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</si>
  <si>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</si>
  <si>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</si>
  <si>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</si>
  <si>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</si>
  <si>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</si>
  <si>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</si>
  <si>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</si>
  <si>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</si>
  <si>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</si>
  <si>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</si>
  <si>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</si>
  <si>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</si>
  <si>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</si>
  <si>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</si>
  <si>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</si>
  <si>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</si>
  <si>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</si>
  <si>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</si>
  <si>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</si>
  <si>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</si>
  <si>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</si>
  <si>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Guinea</t>
  </si>
  <si>
    <t>Gambia, The</t>
  </si>
  <si>
    <t>Guinea-Bissau</t>
  </si>
  <si>
    <t>Equatorial Guinea</t>
  </si>
  <si>
    <t>Grenada</t>
  </si>
  <si>
    <t>Guatemala</t>
  </si>
  <si>
    <t>Guyana</t>
  </si>
  <si>
    <t>Honduras</t>
  </si>
  <si>
    <t>Croatia</t>
  </si>
  <si>
    <t>Haiti</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</si>
  <si>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</si>
  <si>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</si>
  <si>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</si>
  <si>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</si>
  <si>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</si>
  <si>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</si>
  <si>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</si>
  <si>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</si>
  <si>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</si>
  <si>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</si>
  <si>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</si>
  <si>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</si>
  <si>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</si>
  <si>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</si>
  <si>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</si>
  <si>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</si>
  <si>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Bethanie delays</t>
  </si>
  <si>
    <t xml:space="preserve">The tender was first advertised on 15 August 2019. One of the tenderers requested an official review of the technical bid evaluation report and the matter went to the Public Procurement Review Panel. Award of the tender was cancelled by the panel’s order since the tender had been awarded outside the bid validity period. From the panel’s order it took 1 month to cancel the tender and another approximately 4 months to re-advertise the construction tender, excluding the Civil part (brine pipeline and evaporation ponds that would be constructed by the Civil Construction Division of the EE. Some of this delay can be ascribed to Covid-19.
The decision to split the construction tender resulted in the Civil construction starting 5 months later than the M&amp;E construction. The effect was that the performance trial of the M&amp;E plants started (and is still continuing) while the evaporation ponds are under construction.
</t>
  </si>
  <si>
    <r>
      <t xml:space="preserve">Measures taken to reduce delays:
</t>
    </r>
    <r>
      <rPr>
        <sz val="11"/>
        <color rgb="FF000000"/>
        <rFont val="Times New Roman"/>
        <family val="1"/>
      </rPr>
      <t>The majority of the causes of delays are inherent to the system within which the EE operates and thus cannot be removed or changed by the NIE. The same applies to Covid-19 and the measures imposed by Government to combat the spread of the disease.
What the NIE has done is:
&gt; Prior to project inception ensured that the project would be assigned to the most experienced project manager at the EE.
&gt; Ensured that the EE staff to be involved in project execution were aware of the nature, scope, objectives, targets and execution deadlines of the project by having a number of pre-project planning and preparation meetings with them.
&gt; Visited the CEO of the EE to explain the importance of successfully completing the project as per the project proposal.
&gt; Ensured that all activities to be carried out by the NIE (e.g. comment on and “no objection” to terms of terms of reference, tender documents, proposed award of tenders, etc.) are carried out as expediently as possible to ensure that the NIE does not cause any delay in the subsequent activities by the EE.
&gt; Went beyond what could be considered the responsibility of the NIE in assisting the EE with activities to carried out by them that could have an effect on project progress.</t>
    </r>
  </si>
  <si>
    <t>No changes have been made to project objectives and outputs to be achieved, since confidence exists that all formulated project results will be achieved.
Measures undertaken are described above under "Measures taken to reduce delay".</t>
  </si>
  <si>
    <t>All environmental and social safeguard measures that are infrastructure specific have been incorporated in plant design, while measures that are specific to the construction stage have been incorporated in the construction tenders. The effectiveness of these measures have been demonstrated during construction of the Grünau plant and of the M&amp;E part of the plants at Bethanie. Measures relating to plant operation are being executed. 
Safeguard measures that are not infrastructure related have been implemented, and no unwanted negative impacts have yet arisen.</t>
  </si>
  <si>
    <t xml:space="preserve">This project is principally of a technical nature. 
Gender considerations were addressed in the EIA/ESMP, but the design and construction of the plants  can be regarded as gender-neutral.
To date, specific gender considerations influenced the selection of EE staff-in training, of EE staff involved in executing the project and of EE staff members who attended a training course on design of desalination plants (more than 50% of the staff members are women). The same applies to selection of tertiary students and trade students involved.
</t>
  </si>
  <si>
    <t>The biggest positive impact on the beneficiaries at the two project sites is that they receive water of good quality, that their health will improve, and that the supply of good quality water will be maintained even if the quality of the groundwater should deteriorate due to climate change.</t>
  </si>
  <si>
    <t>The sustainable yield of the boreholes at Grünau is insufficient and thus the desalination plant cannot supply in the reasonable demand of the consumers. The EE intends to incorporate additional boreholes outside the scope of this project and at its own cost.
Due to administrative financial issues all inhabitants of Bethanie are not supplied with desalinated water from the plant. The matter is scheduled to be addressed between the EE, the Village Council and the regional Council.</t>
  </si>
  <si>
    <t xml:space="preserve">Design of the plants was carried out by a joint venture of engineering consultants with experience in RO and generation of sun/wind power, with oversight and guidance provided by EE staff who have knowledge and experience of establishment, operation and maintenance of water treatment and supply infrastructure.
EE staff with experience in Civil Construction are employed in constructing the brine pipeline and evaporation ponds at Bethanie.
EE staff with knowledge of operating conventional water treatment plants easily absorbed additional training to become the operators of the RO and solar plants.  
</t>
  </si>
  <si>
    <t xml:space="preserve">The project should have fewer rather than more objectives, outcomes, indicators and targets. 
Objectives and outcomes should not be broken down to what can be considered as sub-objectives and sub-outcomes.
Only outcomes that can be readily measured in terms of clear indicators for which target data can be obtained should be identified.
Project components should be minimised to the extent possible.
It should be ensured that the identified project activities can be clearly separated in terms of expenditure - e.g. two or more activities that are carried out simultaneously by the same people using the same resources should be grouped as one activity.
Do not assign roles in project participation or execution to beneficiaries on the ground if such roles are unrealistic or not essential to achieving the project objectives.
Ensure that people who will take part in project execution are involved in formulating the project, especially regarding the execution strategy and resulting schedule.
Ensure that responsibilities of the NIE and the EE, as well as the associated management arrangements are clear and agreed to prior to submission of the final project proposal.
 </t>
  </si>
  <si>
    <t>The mitigation measures indicated below are applied with respect to product water from the two plants: 
Various quality tests are routinely carried out on site. Water is also sampled at specified intervals and sent to the NamWater laboratory for bacteriological and chemical analysis. The results are made available to the project team to attend to as part of the piloting of the plants. In the event of non-compliance, NamWater is obliged to terminate the operation of the plant and attend to all defects before operation may continue. In terms of the Water Resources Management Act, 2013 the specified water quality testing regime must be continued for the lifetime of the plants. Operational data is also transferred by SCADA to Windhoek to ensure prompt adjustment in case of deviation from required standards.</t>
  </si>
  <si>
    <t>1. Identify appropriate borehole automation and control logic
2. Include appropriate borehole automation and control logic in design
No provision has been made for  automatic coordination of borehole pumps and plant operation, except that at Bethanie the boreholes stop pumping when the terminal reservoir is full.</t>
  </si>
  <si>
    <t>1. (a) Develop management plan for boreholes
      (b) Continuously apply management plan
2. (a) Monitor borehole water quality regularly
      (b) Apply appropriate operational adjustments 
Step 1 (a) is included in ESMP.
The rest of the steps are applied continuously.</t>
  </si>
  <si>
    <t xml:space="preserve">Measures 1 and 2 have been implemented. 
Measure 3 is a continuous activity.
1. Construct proper handling and storage facilities for hazardous chemical
2. Train staff
3. Ensure staff remain adequately trained
</t>
  </si>
  <si>
    <t>Please Provide the Name and Contact information of person(s) responsible for completing the Rating section</t>
  </si>
  <si>
    <r>
      <rPr>
        <u/>
        <sz val="11"/>
        <color rgb="FF000000"/>
        <rFont val="Times New Roman"/>
        <family val="1"/>
      </rPr>
      <t>Negative:</t>
    </r>
    <r>
      <rPr>
        <sz val="11"/>
        <color rgb="FF000000"/>
        <rFont val="Times New Roman"/>
        <family val="1"/>
      </rPr>
      <t xml:space="preserve">
Project execution has fallen behind schedule due to the delays that are extensively described below.
</t>
    </r>
    <r>
      <rPr>
        <u/>
        <sz val="11"/>
        <color rgb="FF000000"/>
        <rFont val="Times New Roman"/>
        <family val="1"/>
      </rPr>
      <t>Positive:</t>
    </r>
    <r>
      <rPr>
        <sz val="11"/>
        <color rgb="FF000000"/>
        <rFont val="Times New Roman"/>
        <family val="1"/>
      </rPr>
      <t xml:space="preserve"> 
It is considered that the technical work done to date is of a high standard and that the EE has already acquired extensive knowledge and skills through involvement in the design and construction of the plants.
The water supplied to date from the Grünau plant surpasses the water quality standards for potable water in Namibia. Despite temporary deterioration of the quality of borehole water, the plant continued to supply good quality water. 
The training programme for staff-in-training, tertiary students and trade students is regarded as successful.
</t>
    </r>
    <r>
      <rPr>
        <u/>
        <sz val="11"/>
        <color rgb="FF000000"/>
        <rFont val="Times New Roman"/>
        <family val="1"/>
      </rPr>
      <t xml:space="preserve">Lessons learned:
</t>
    </r>
    <r>
      <rPr>
        <sz val="11"/>
        <color rgb="FF000000"/>
        <rFont val="Times New Roman"/>
        <family val="1"/>
      </rPr>
      <t xml:space="preserve"> It is imperative that the technical team members of the EE should be involved in compilation of the project proposal in order that the execution strategy be agreed to beforehand (not done).
It is also essential that a signed agreement be established between the NIE and the EE to regulate execution of the project (done).</t>
    </r>
    <r>
      <rPr>
        <u/>
        <sz val="11"/>
        <color rgb="FF000000"/>
        <rFont val="Times New Roman"/>
        <family val="1"/>
      </rPr>
      <t xml:space="preserve">
</t>
    </r>
    <r>
      <rPr>
        <sz val="11"/>
        <color rgb="FF000000"/>
        <rFont val="Times New Roman"/>
        <family val="1"/>
      </rPr>
      <t xml:space="preserve">
   </t>
    </r>
  </si>
  <si>
    <r>
      <rPr>
        <u/>
        <sz val="11"/>
        <color rgb="FF000000"/>
        <rFont val="Times New Roman"/>
        <family val="1"/>
      </rPr>
      <t>Causes of delays</t>
    </r>
    <r>
      <rPr>
        <sz val="11"/>
        <color rgb="FF000000"/>
        <rFont val="Times New Roman"/>
        <family val="1"/>
      </rPr>
      <t xml:space="preserve">
Factors causing or contributing to delays are the following:
	The technical units of the EE that would be responsible for project execution had not been involved or consulted adequately during compilation of the project proposal and thus there was a lack of project ownership at the outset.
	The execution strategy for the project had not been established prior to approval of the project.
	Prior to approval of the project the technical resources of the EE were already under strain due to a large number of projects under execution or identified for execution. 
	The EE as a large State-owned entity is subject to bureaucracy, cumbersome administrative and project processes, slow decision making and inefficiencies in the approval processes.
	The requirement to apply the Public Procurement Act (Act 15 of 2015) and its regulations have caused project execution delays.
	The Covid-19 pandemic and the associated measures imposed to combat three successive waves of the illness affected and are still affecting all aspects of project implementation.</t>
    </r>
  </si>
  <si>
    <t>&gt; In the agreement with the EE provided for regular progress/performance meetings to take place to ensure adherence to project schedules and to discuss matters that could affect project execution and attempted to ensure that the meetings did take place.
&gt; Impressed on the EE to carry out identified mitigation actions to ensure that risks of project delays are mitigated.
&gt; Went to great lengths to ensure that payments to the contractor at Grünau were made as specified in the construction tender to ensure that procurement could continue without interruption. 
&gt; Made every attempt to get the EE to keep to the detailed execution schedules.
&gt; Towards the end of Project Year 2, in an attempt to motivate the EE to improve their performance and to get the project on track again, the NIE wrote a letter to the CEO of the EE. The letter conveyed that the EE was non-compliant with various of their obligations under the grant agreement with the NIE and stated that failure to remedy the indicated instances of non-compliance entitled the NIE to eventually suspend or cancel the agreement and thereby the project. As a result, the situation since been resolved.
&gt; Since the start of Project Year 3 the quarterly NIE-EE progress/performance meetings have taken place by means of video conferencing to prevent meeting delays due to lockdown restrictions and other measures to curb the spread of Covid-19.</t>
  </si>
  <si>
    <t>The concept is sound, namely treating poor quality groundwater to a level suitable for human consumption while using renewable energy sources for both borehole water abstraction and for the treatment process. It has been demonstrated that the technical knowledge exists in Namibia/Southern Africa to both replicate and scale up the establishment and operation of rural desalination plants to supply water that complies with the Namibian water quality standards. The crucial factor that will determine the potential for replication is the cost of the treated water compared to the cost of importing good quality water over long distances. The financial viability will differ from one locality to another. The unit capital cost of desalinated water supply at Grünau is already known, but the total unit cost of water will only be available after completion of the piloting period. It has also been demonstrated that the required level of operator training to run the plants can readily be achieved. The extent to which specialised maintenance is required still has to be determined.</t>
  </si>
  <si>
    <t>Objective 1: Acquire knowledge and skills on how to effectively and efficiently desalinate poor quality groundwater on a small scale using RO technology and hybrid renewable energy technology that can be applied to improve the resilience of rural communities against climate change.
This objective has been partially achieved by the participation of EE staff in the successful design, construction, commissioning and testing of the plants at Bethanie and the M&amp;E components of the plants at Bethanie. The plants at both sites are driven by renewable energy and the RO process delivers water of good quality. The plants at Grünau are operated by EE staff trained under the project, while EE staff at Bethanie are being trained as operators. Operation and maintenance manuals for the plants have been compiled. Tertiary students have received on-site training and practical exposure to plant construction.</t>
  </si>
  <si>
    <t>Objective 1 is a learning objective, namely to  acquire  knowledge and skills. This objective has formulated outcomes, the achievement of each outcome to be measured by the extent to which defined indicator targets are met. The identification of this objective in the project formulation did not contribute to the outcomes of the project that were also defined in the project formulation.</t>
  </si>
  <si>
    <r>
      <rPr>
        <b/>
        <sz val="11"/>
        <color rgb="FF000000"/>
        <rFont val="Times New Roman"/>
        <family val="1"/>
      </rPr>
      <t>Progress 3.3:
Plant at Grünau: Target 3.3 has been fully achieved</t>
    </r>
    <r>
      <rPr>
        <sz val="11"/>
        <color rgb="FF000000"/>
        <rFont val="Times New Roman"/>
        <family val="1"/>
      </rPr>
      <t xml:space="preserve">
</t>
    </r>
    <r>
      <rPr>
        <sz val="11"/>
        <color indexed="8"/>
        <rFont val="Times New Roman"/>
        <family val="1"/>
      </rPr>
      <t xml:space="preserve">
A training manual and an operation and maintenance manual were produced.
</t>
    </r>
    <r>
      <rPr>
        <sz val="11"/>
        <rFont val="Times New Roman"/>
        <family val="1"/>
      </rPr>
      <t>Training certification was issued to 6 trainees.</t>
    </r>
    <r>
      <rPr>
        <sz val="11"/>
        <color indexed="8"/>
        <rFont val="Times New Roman"/>
        <family val="1"/>
      </rPr>
      <t xml:space="preserve">
</t>
    </r>
    <r>
      <rPr>
        <b/>
        <sz val="11"/>
        <color rgb="FF000000"/>
        <rFont val="Times New Roman"/>
        <family val="1"/>
      </rPr>
      <t>Plant at Bethanie:</t>
    </r>
    <r>
      <rPr>
        <sz val="11"/>
        <color indexed="8"/>
        <rFont val="Times New Roman"/>
        <family val="1"/>
      </rPr>
      <t xml:space="preserve">
</t>
    </r>
    <r>
      <rPr>
        <b/>
        <sz val="11"/>
        <color rgb="FF000000"/>
        <rFont val="Times New Roman"/>
        <family val="1"/>
      </rPr>
      <t xml:space="preserve">
</t>
    </r>
    <r>
      <rPr>
        <sz val="11"/>
        <color indexed="8"/>
        <rFont val="Times New Roman"/>
        <family val="1"/>
      </rPr>
      <t>A knowledge sharing plan is being executed at Bethanie and the operation and maintenance manual is being compiled.</t>
    </r>
  </si>
  <si>
    <t>Tenders advertised for construction at Bethanie (M&amp;E Component Only)</t>
  </si>
  <si>
    <t>Achieved
07 July 2020</t>
  </si>
  <si>
    <t>HS</t>
  </si>
  <si>
    <t>Contractor appointed for construction at Bethanie</t>
  </si>
  <si>
    <t>Achieved
07 September 2020</t>
  </si>
  <si>
    <t>Construction of works (M&amp;E) starts at Bethanie</t>
  </si>
  <si>
    <t>Achieved
22 October 2020</t>
  </si>
  <si>
    <t>Do testing &amp; commissioning of works (M&amp;E) at Grünau</t>
  </si>
  <si>
    <t>Achieved
23 October 2020</t>
  </si>
  <si>
    <t>Do testing &amp; commissioning of works (M&amp;E) at Bethanie</t>
  </si>
  <si>
    <t>Achieved
26 July 2021</t>
  </si>
  <si>
    <t>Operation and piloting of plants at Grünau (Pass Reliability Runs)</t>
  </si>
  <si>
    <t>Achieved
28 June 2021</t>
  </si>
  <si>
    <t>Operation and piloting of plants at Bethanie (Pass Reliability Runs)</t>
  </si>
  <si>
    <t>Foreseen for
26 October 2021</t>
  </si>
  <si>
    <t>Piloting of plants at Grünau (data gathering, analysis and reporting)</t>
  </si>
  <si>
    <t>Foreseen for
28 June 2022</t>
  </si>
  <si>
    <t>Piloting of plants at Bethanie (data gathering, analysis and reporting)</t>
  </si>
  <si>
    <t>Foreseen for
26 October 2022</t>
  </si>
  <si>
    <t>Construction of civil component (Evaporation Ponds) starts at Bethanie</t>
  </si>
  <si>
    <t>Foreseen for
30 November 2021</t>
  </si>
  <si>
    <t>Commission Evaporation Ponds at Bethanie</t>
  </si>
  <si>
    <t>timoteus.mufeti@meft.gov.na</t>
  </si>
  <si>
    <t xml:space="preserve">Start: 01 August 2018
Complete: 30 April 2020
Duration: 21 months
</t>
  </si>
  <si>
    <t>Start: 01 August 2018
Complete: 30 April 2020
Duration: 21 months</t>
  </si>
  <si>
    <t>Start: 01 May 2020
Complete: 31 July 2020
Duration: 3 months</t>
  </si>
  <si>
    <t>Start: 01 August 2020
End: 31 July 2022
Duration: 24 months</t>
  </si>
  <si>
    <t>Execution mainly during Year 3 and Year 4 of project</t>
  </si>
  <si>
    <r>
      <rPr>
        <b/>
        <sz val="11"/>
        <rFont val="Times New Roman"/>
        <family val="1"/>
      </rPr>
      <t>Limited employment opportunities</t>
    </r>
    <r>
      <rPr>
        <sz val="11"/>
        <rFont val="Times New Roman"/>
        <family val="1"/>
      </rPr>
      <t xml:space="preserve"> exist for local population in construction and operation/maintenance of the plants: Possible negative impact in terms of community perceptions.</t>
    </r>
  </si>
  <si>
    <t>Ineffective Financial Management Systems.</t>
  </si>
  <si>
    <t>Failure to achieve milestones and provide deliverables on time.</t>
  </si>
  <si>
    <t>Technology transfer with its associated uncertainties.</t>
  </si>
  <si>
    <t>Operation and maintenance of the plant.</t>
  </si>
  <si>
    <t>Water quality.</t>
  </si>
  <si>
    <t>Non-sustainability of the plant.</t>
  </si>
  <si>
    <t>Land acquisition and potential removal of local animals.</t>
  </si>
  <si>
    <t>Law changes during Construction Phase.</t>
  </si>
  <si>
    <t>Land and vegetation clearing.</t>
  </si>
  <si>
    <t>Protection of natural systems.</t>
  </si>
  <si>
    <t>Pollution of soil and groundwater.</t>
  </si>
  <si>
    <t>Access, traffic and haul roads.</t>
  </si>
  <si>
    <t>Solid waste management.</t>
  </si>
  <si>
    <t xml:space="preserve">Hazardous substances. </t>
  </si>
  <si>
    <t>Erosion, water quality, and storm water.</t>
  </si>
  <si>
    <t>Leakage of brine into soil and groundwater from ponds (poor design, damage of lining during cleaning, flooding during heavy rain).</t>
  </si>
  <si>
    <t>Non-sustainability of water sources by over-utilisation.</t>
  </si>
  <si>
    <t>Health hazard to animals entering the pond area.</t>
  </si>
  <si>
    <t>Collision of birds with wind turbines.</t>
  </si>
  <si>
    <t>Potential of birds being attracted to the ponds.</t>
  </si>
  <si>
    <t>Fire or explosion of plant.</t>
  </si>
  <si>
    <t xml:space="preserve">Used equipment such as RO filter disposal. </t>
  </si>
  <si>
    <t>Human rights (e.g. water as a basic need).</t>
  </si>
  <si>
    <t>Land acquisition and potential removal of local people.</t>
  </si>
  <si>
    <t>A temporary loss of land and assets to the road servitude or areas to be occupied by project-related surface infrastructure - Indigenous People.</t>
  </si>
  <si>
    <t>Improper ablution facilities provided.</t>
  </si>
  <si>
    <t>Sustained future operation, management and maintenance of the plants.</t>
  </si>
  <si>
    <t>Risk of skill loss – skilled staff leaving NamWater employ during / after Pilot Phase (Sustainability).</t>
  </si>
  <si>
    <t xml:space="preserve">Possible unaffordable water tariff for desalinated water .
</t>
  </si>
  <si>
    <t xml:space="preserve">Theft of solar panels and other materials. </t>
  </si>
  <si>
    <t>Plant down-time (no water provision).</t>
  </si>
  <si>
    <t>Water quality changes (+)
The project is aimed at improving the quality of water for NW to comply with the new water quality regulations of the Water Resources Management Act of 2013.</t>
  </si>
  <si>
    <r>
      <rPr>
        <b/>
        <sz val="11"/>
        <rFont val="Times New Roman"/>
        <family val="1"/>
      </rPr>
      <t>Specialized spares may not be available</t>
    </r>
    <r>
      <rPr>
        <sz val="11"/>
        <rFont val="Times New Roman"/>
        <family val="1"/>
      </rPr>
      <t xml:space="preserve"> when required,  leading to plant failure:
Long lead time on specialized spares affect availability.</t>
    </r>
  </si>
  <si>
    <r>
      <rPr>
        <b/>
        <sz val="11"/>
        <rFont val="Times New Roman"/>
        <family val="1"/>
      </rPr>
      <t>Insufficient or unsuitable communication facilities or protocols</t>
    </r>
    <r>
      <rPr>
        <sz val="11"/>
        <rFont val="Times New Roman"/>
        <family val="1"/>
      </rPr>
      <t xml:space="preserve"> will delay communication of plant status to Keetmanshoop and Windhoek: 
1. Remedial action to keep plant operating at the required levels may be delayed.
2. Record of plant performance may be incomplete.</t>
    </r>
  </si>
  <si>
    <r>
      <rPr>
        <b/>
        <sz val="11"/>
        <rFont val="Times New Roman"/>
        <family val="1"/>
      </rPr>
      <t>Irregular calibration of monitoring equipment</t>
    </r>
    <r>
      <rPr>
        <sz val="11"/>
        <rFont val="Times New Roman"/>
        <family val="1"/>
      </rPr>
      <t xml:space="preserve"> cause incorrect readings: Incorrect monitoring results compromise effective plant operation and collection of piloting results.</t>
    </r>
  </si>
  <si>
    <r>
      <rPr>
        <b/>
        <sz val="11"/>
        <rFont val="Times New Roman"/>
        <family val="1"/>
      </rPr>
      <t>Flooding of the plant</t>
    </r>
    <r>
      <rPr>
        <sz val="11"/>
        <rFont val="Times New Roman"/>
        <family val="1"/>
      </rPr>
      <t xml:space="preserve"> due to burst pipes, water leakages and rain is a threat to plant infrastructure and human life.</t>
    </r>
  </si>
  <si>
    <r>
      <rPr>
        <b/>
        <sz val="11"/>
        <rFont val="Times New Roman"/>
        <family val="1"/>
      </rPr>
      <t>Vandalism and theft</t>
    </r>
    <r>
      <rPr>
        <sz val="11"/>
        <rFont val="Times New Roman"/>
        <family val="1"/>
      </rPr>
      <t xml:space="preserve"> due to insufficient security measures: 
1. Delays in construction.
2. Plant cannot operate.</t>
    </r>
  </si>
  <si>
    <t>Yes.</t>
  </si>
  <si>
    <t>Based on 1 to 3 below, overall project execution is rated as Satisfactory in terms of execution within initially committed and agreed timelines although experienced some inefficiencies in some planned activities:
1. Some targets achieved in terms of the results framework in Project Year 3, worth mentioning is the  establishment of  functioning desalination plants powered by renewable energy and therefore the supply of desalinated water.
2. Additionally, the following factors contributed immensely on delays to scheduled project activities:  (a) impact of COVID-19 restrictions on delivery of goods and services due to supply chain disruptions, (b) cancellation of tender award for construction services at Bethanie in Project Year 2 in compliance with the order of the Review Panel issued in February 2020, re-tendering process did not proceed immediately on account of adhering to a directive from the Ministry of Finance regarding procurement of goods and services during the imposed COVID-19 restrictions, at this point in time the exchange rate was not favourable and therefore a conscious decision to put on hold all project related procurements in view of the effect on the construction cost and ultimately the impact on the approved budget (c) In view of trying to arrest further project costs, a decision was made to split the M&amp;E component and the Civil Component (Evaporation Ponds), however this execution strategy is having its own challenges mainly on the Internal Contractor (NamWater Civil Construction) due to observed inefficiencies inherit on NamWater having to comply with the Procurement Act (Act No.15 of 2015) and other governance issues.
3. The overall rating is S and this is substantiated by  functioning desalination plants have been established at both sites (Grünau and Bethanie). As originally intended, water in compliance with the Namibian Water Quality Standards is being supplied to the communities and now the focus is to have an extensive period of data gathering, analysing, interpretation and reporting to serve as key input for the replication dream and this necessitates that an extension of time be granted in order to address some of the committed indicators in the approved Results Framework. Apart from the challenges expired in project execution, this project is providing great learning to the EE on many different aspects of capital development e.g. technical (engineering), project management, contract management, finance &amp; accounting, and soft aspects such as engagement of stakeholders, etc.</t>
  </si>
  <si>
    <r>
      <rPr>
        <b/>
        <sz val="11"/>
        <color rgb="FF000000"/>
        <rFont val="Times New Roman"/>
        <family val="1"/>
      </rPr>
      <t xml:space="preserve">Progress 6.1:
</t>
    </r>
    <r>
      <rPr>
        <sz val="11"/>
        <color indexed="8"/>
        <rFont val="Times New Roman"/>
        <family val="1"/>
      </rPr>
      <t xml:space="preserve">
 Since school learners could not  be addressed, information on climate change, on the effects of consuming poor quality water and on the project was provided to the school at Grünau on 16 June 2021 and to the school at Bethanie on 15 June 2021. </t>
    </r>
  </si>
  <si>
    <r>
      <rPr>
        <b/>
        <sz val="11"/>
        <color rgb="FF000000"/>
        <rFont val="Times New Roman"/>
        <family val="1"/>
      </rPr>
      <t xml:space="preserve">Progress 6.2:
</t>
    </r>
    <r>
      <rPr>
        <sz val="11"/>
        <color indexed="8"/>
        <rFont val="Times New Roman"/>
        <family val="1"/>
      </rPr>
      <t xml:space="preserve">
Two meetings held before construction - 10 June and 22 July 2019. These are in addition to the target meetings.
A community information meeting was held at Grünau on 20 October 2020 with 50 attendees and at Bethanie on 04 March 2021 with 35 attendees.</t>
    </r>
  </si>
  <si>
    <r>
      <rPr>
        <b/>
        <sz val="11"/>
        <color rgb="FF000000"/>
        <rFont val="Times New Roman"/>
        <family val="1"/>
      </rPr>
      <t xml:space="preserve">Progress 6.4:
</t>
    </r>
    <r>
      <rPr>
        <sz val="11"/>
        <color indexed="8"/>
        <rFont val="Times New Roman"/>
        <family val="1"/>
      </rPr>
      <t xml:space="preserve">
See 6.1 above.</t>
    </r>
  </si>
  <si>
    <r>
      <rPr>
        <b/>
        <sz val="11"/>
        <color rgb="FF000000"/>
        <rFont val="Times New Roman"/>
        <family val="1"/>
      </rPr>
      <t xml:space="preserve">Progress 7.1:
</t>
    </r>
    <r>
      <rPr>
        <sz val="11"/>
        <color indexed="8"/>
        <rFont val="Times New Roman"/>
        <family val="1"/>
      </rPr>
      <t xml:space="preserve">
No progress - scheduled for Project Year 4.</t>
    </r>
  </si>
  <si>
    <r>
      <rPr>
        <b/>
        <sz val="11"/>
        <color rgb="FF000000"/>
        <rFont val="Times New Roman"/>
        <family val="1"/>
      </rPr>
      <t xml:space="preserve">Progress 7.2.1:
</t>
    </r>
    <r>
      <rPr>
        <sz val="11"/>
        <color indexed="8"/>
        <rFont val="Times New Roman"/>
        <family val="1"/>
      </rPr>
      <t xml:space="preserve">
No progress - scheduled for Project Year 4.</t>
    </r>
  </si>
  <si>
    <r>
      <rPr>
        <b/>
        <sz val="11"/>
        <color rgb="FF000000"/>
        <rFont val="Times New Roman"/>
        <family val="1"/>
      </rPr>
      <t xml:space="preserve">Target 2.3:
</t>
    </r>
    <r>
      <rPr>
        <sz val="11"/>
        <color indexed="8"/>
        <rFont val="Times New Roman"/>
        <family val="1"/>
      </rPr>
      <t>2 energy plants to be installed.</t>
    </r>
  </si>
  <si>
    <t>• Volume:
o Average supply capacity of 460 m3/day at Bethanie and 100 m3/day at Grünau
• Continuity of supply:
o No interruption of water supply, except for reduction in supply for 24 hours with advanced warning of 2 days in case of major maintenance.</t>
  </si>
  <si>
    <r>
      <rPr>
        <u/>
        <sz val="11"/>
        <color rgb="FF000000"/>
        <rFont val="Times New Roman"/>
        <family val="1"/>
      </rPr>
      <t>Grant agreement between NIE and EE:</t>
    </r>
    <r>
      <rPr>
        <sz val="11"/>
        <color rgb="FF000000"/>
        <rFont val="Times New Roman"/>
        <family val="1"/>
      </rPr>
      <t xml:space="preserve">
The NIE submitted a first draft agreement to the EE on 30 January 2018. It took approximately 4 months before the final agreement was signed. 
</t>
    </r>
    <r>
      <rPr>
        <u/>
        <sz val="11"/>
        <color rgb="FF000000"/>
        <rFont val="Times New Roman"/>
        <family val="1"/>
      </rPr>
      <t>Project inception workshop:</t>
    </r>
    <r>
      <rPr>
        <sz val="11"/>
        <color rgb="FF000000"/>
        <rFont val="Times New Roman"/>
        <family val="1"/>
      </rPr>
      <t xml:space="preserve">
Based on the date of the inception workshop, execution of the project started 4 months later than indicated in the approved project proposal. However, the late scheduling of the workshop did not delay execution of the project. 
The proposed start date for project execution was April 2018, but execution activities already started in March 2018 with compilation of the Terms of Reference (ToR) for the appointment of engineering consultants for preliminary and final design of the plants. It was considered highly desirable that the engineering consultant, who would be an important member of the project team, should also attend the project inception workshop. It was thus decided to postpone the project inception workshop until after appointment of the consultant, which was anticipated for end of June 2018. However, the AF directs that the inception workshop must take place within 6 months of receipt of the first tranche, which happened on 25 January 2018. When it became clear that the consultant would not be appointed before this period ran out, the workshop was held on 16/17 July 2018.</t>
    </r>
  </si>
  <si>
    <r>
      <rPr>
        <u/>
        <sz val="11"/>
        <color rgb="FF000000"/>
        <rFont val="Times New Roman"/>
        <family val="1"/>
      </rPr>
      <t>Appointment of consulting engineer:</t>
    </r>
    <r>
      <rPr>
        <sz val="11"/>
        <color rgb="FF000000"/>
        <rFont val="Times New Roman"/>
        <family val="1"/>
      </rPr>
      <t xml:space="preserve">
From the time that the EE provided the first draft Terms of Reference for the appointment of consulting engineers it took 4.5 months until the letter of award was issued to the successful tenderer. The period from tender closure to tender award alone was 4 months.
</t>
    </r>
    <r>
      <rPr>
        <u/>
        <sz val="11"/>
        <color rgb="FF000000"/>
        <rFont val="Times New Roman"/>
        <family val="1"/>
      </rPr>
      <t>Appointment of environmental consultant:</t>
    </r>
    <r>
      <rPr>
        <sz val="11"/>
        <color rgb="FF000000"/>
        <rFont val="Times New Roman"/>
        <family val="1"/>
      </rPr>
      <t xml:space="preserve">
From the time that the EE received the first draft Terms of Reference for the appointment of environmental consultants it took 11 months until the letter of award was issued to the successful tenderer. The period from tender closure to tender award alone was 5 months. This included a temporary stoppage of the bid evaluation process of a month due to an irregularity by one of the tenderers.
</t>
    </r>
    <r>
      <rPr>
        <u/>
        <sz val="11"/>
        <color rgb="FF000000"/>
        <rFont val="Times New Roman"/>
        <family val="1"/>
      </rPr>
      <t>Bethanie construction tender process:</t>
    </r>
    <r>
      <rPr>
        <sz val="11"/>
        <color rgb="FF000000"/>
        <rFont val="Times New Roman"/>
        <family val="1"/>
      </rPr>
      <t xml:space="preserve">
The initial process to appoint a contractor for construction of the plant at Bethanie failed. From the time that the tender was first advertised to the appointment of a contractor after re-advertisement took approximately 13 months.
</t>
    </r>
  </si>
  <si>
    <r>
      <rPr>
        <u/>
        <sz val="11"/>
        <color rgb="FF000000"/>
        <rFont val="Times New Roman"/>
        <family val="1"/>
      </rPr>
      <t>Covid-19:</t>
    </r>
    <r>
      <rPr>
        <sz val="11"/>
        <color rgb="FF000000"/>
        <rFont val="Times New Roman"/>
        <family val="1"/>
      </rPr>
      <t xml:space="preserve">
The Covid-19 pandemic detrimentally affected project implementation, and will continue to do so. 
It caused a disruption of supply chains, leading to delays of an estimated 53 days in procurement of instrumentation and equipment under the Grünau construction tender.
Government placed a prohibition on tender advertisement under the Public Procurement Act for a period of approximately one month, leading to a delay in procurement of construction services for the Bethanie plant.
During a number of lockdowns everybody rendering non-essential services had to work from home for a period of approximately 1 month at a time and restrictions were placed on assembly of people and on travelling. This negatively affected office activities by the EE and temporarily interrupted civil works at Bethanie. Social stakeholder consultations and engagements Sensitising of communities similarly suffered a setback.
Suez Canal incident:
The blocking of the Suez Canal by the container ship that ran aground in March 2021 also delayed the delivery of pumps and equipment for Bethanie by 10 days.</t>
    </r>
  </si>
  <si>
    <r>
      <rPr>
        <u/>
        <sz val="11"/>
        <color rgb="FF000000"/>
        <rFont val="Times New Roman"/>
        <family val="1"/>
      </rPr>
      <t>Breakdown of NIE-EE management activities:</t>
    </r>
    <r>
      <rPr>
        <sz val="11"/>
        <color rgb="FF000000"/>
        <rFont val="Times New Roman"/>
        <family val="1"/>
      </rPr>
      <t xml:space="preserve">
For a period of approximately 6 months (as from January 2020 to the end of Project Year 2 in July 2020) the NIE was not afforded the opportunity to fully exercise its implementation management activities and to ensure that project execution remained on track. This is considered to have led to a number of execution activities going astray and to associated project delays. 
The grant agreement between the NIE and the EE provides for project performance/planning meetings to take place within the first two weeks of each project quarter. At these meetings progress and expenditure in the previous quarter is reviewed, the detail execution schedule and the projected cash flow for the next quarter is discussed, risk management is assessed, disbursement requests by the EE are consolidated, and matters that may affect project execution are discussed and decisions made.
The last quarterly progress/performance meeting took place on 22 November 2019. All attempts by the NIE to have the required meetings proved unsuccessful and as a result the quarterly meetings for Quarter 3 and Quarter 4 of Project Year 2 did not take place. As a result the EE decided on certain risk management approaches without discussing them with the NIE, which have led to further delays. </t>
    </r>
  </si>
  <si>
    <t>Inception report: submitted 16 August 2018</t>
  </si>
  <si>
    <t>Not applicable yet - extension request to follow</t>
  </si>
  <si>
    <r>
      <rPr>
        <b/>
        <sz val="11"/>
        <color theme="1"/>
        <rFont val="Times New Roman"/>
        <family val="1"/>
      </rPr>
      <t>Non-achievement of project objectives:</t>
    </r>
    <r>
      <rPr>
        <sz val="11"/>
        <color theme="1"/>
        <rFont val="Times New Roman"/>
        <family val="1"/>
      </rPr>
      <t xml:space="preserve">
Execution delays cause non-achievement of project outcomes and objectives within the approved project period of 4 years.</t>
    </r>
  </si>
  <si>
    <r>
      <rPr>
        <b/>
        <sz val="11"/>
        <color rgb="FF000000"/>
        <rFont val="Times New Roman"/>
        <family val="1"/>
      </rPr>
      <t xml:space="preserve">Grünau:
Construction completed approximately </t>
    </r>
    <r>
      <rPr>
        <b/>
        <sz val="11"/>
        <rFont val="Times New Roman"/>
        <family val="1"/>
      </rPr>
      <t>6 months</t>
    </r>
    <r>
      <rPr>
        <b/>
        <sz val="11"/>
        <color rgb="FF000000"/>
        <rFont val="Times New Roman"/>
        <family val="1"/>
      </rPr>
      <t xml:space="preserve"> behind schedule
</t>
    </r>
    <r>
      <rPr>
        <sz val="11"/>
        <color rgb="FF000000"/>
        <rFont val="Times New Roman"/>
        <family val="1"/>
      </rPr>
      <t xml:space="preserve">&gt; Engineering consultant appointed
   12 July 2018
&gt; Final design completed
   23 August 2019
&gt; Construction contractor
   appointed
   13 January 2020
&gt; Site hand-over for construction took place
   20 February 2020
&gt; Construction completed 
   23 October 2020
</t>
    </r>
    <r>
      <rPr>
        <sz val="11"/>
        <color indexed="8"/>
        <rFont val="Times New Roman"/>
        <family val="1"/>
      </rPr>
      <t xml:space="preserve">
</t>
    </r>
  </si>
  <si>
    <r>
      <t xml:space="preserve">Bethanie M&amp;E part of the plant:
Construction completed approximately </t>
    </r>
    <r>
      <rPr>
        <b/>
        <sz val="11"/>
        <rFont val="Times New Roman"/>
        <family val="1"/>
      </rPr>
      <t>14.5 months</t>
    </r>
    <r>
      <rPr>
        <b/>
        <sz val="11"/>
        <color rgb="FF000000"/>
        <rFont val="Times New Roman"/>
        <family val="1"/>
      </rPr>
      <t xml:space="preserve">
behind schedule
</t>
    </r>
    <r>
      <rPr>
        <sz val="11"/>
        <color rgb="FF000000"/>
        <rFont val="Times New Roman"/>
        <family val="1"/>
      </rPr>
      <t>&gt; Engineering consultant
    appointed 12 July 2018
&gt; Final design completed
   23 August 2019
&gt; Construction contractor appointed
    07 September 2020
&gt; Site hand-over took place
   22 October 2020
&gt; Construction completed
   11 July 2021</t>
    </r>
  </si>
  <si>
    <r>
      <t xml:space="preserve">Grünau:
Construction completed approximately </t>
    </r>
    <r>
      <rPr>
        <b/>
        <sz val="11"/>
        <rFont val="Times New Roman"/>
        <family val="1"/>
      </rPr>
      <t>6 months</t>
    </r>
    <r>
      <rPr>
        <b/>
        <sz val="11"/>
        <color rgb="FF000000"/>
        <rFont val="Times New Roman"/>
        <family val="1"/>
      </rPr>
      <t xml:space="preserve"> behind schedule
</t>
    </r>
    <r>
      <rPr>
        <sz val="11"/>
        <color rgb="FF000000"/>
        <rFont val="Times New Roman"/>
        <family val="1"/>
      </rPr>
      <t>&gt; Engineering consultant appointed
   12 July 2018
&gt; Final design completed
   23 August 2019
&gt; Construction contractor
   appointed
   13 January 2020
&gt; Site hand-over for construction took place
   20 February 2020
&gt; Construction completed 
   23 October 2020</t>
    </r>
  </si>
  <si>
    <r>
      <rPr>
        <b/>
        <sz val="11"/>
        <color rgb="FF000000"/>
        <rFont val="Times New Roman"/>
        <family val="1"/>
      </rPr>
      <t xml:space="preserve">Bethanie:
</t>
    </r>
    <r>
      <rPr>
        <sz val="11"/>
        <color indexed="8"/>
        <rFont val="Times New Roman"/>
        <family val="1"/>
      </rPr>
      <t xml:space="preserve">
</t>
    </r>
    <r>
      <rPr>
        <b/>
        <sz val="11"/>
        <color rgb="FF000000"/>
        <rFont val="Times New Roman"/>
        <family val="1"/>
      </rPr>
      <t xml:space="preserve">Construction  completed approximately </t>
    </r>
    <r>
      <rPr>
        <b/>
        <sz val="11"/>
        <rFont val="Times New Roman"/>
        <family val="1"/>
      </rPr>
      <t>14.5 months</t>
    </r>
    <r>
      <rPr>
        <b/>
        <sz val="11"/>
        <color rgb="FF000000"/>
        <rFont val="Times New Roman"/>
        <family val="1"/>
      </rPr>
      <t xml:space="preserve"> behind schedule</t>
    </r>
    <r>
      <rPr>
        <sz val="11"/>
        <color indexed="8"/>
        <rFont val="Times New Roman"/>
        <family val="1"/>
      </rPr>
      <t xml:space="preserve">
 &gt; Engineering consultant
    appointed 12 July 2018
&gt; Final design completed
   23 August 2019
&gt; Contractor for construction of
   M&amp;E part of plant appointed
    07 September 2020
&gt; Site hand-over took place
   22 October 2020
&gt; Construction completed
   11 July 2021</t>
    </r>
  </si>
  <si>
    <r>
      <t xml:space="preserve">Grünau power plant and RO plant:
Plant completion certificate issued  approximately </t>
    </r>
    <r>
      <rPr>
        <b/>
        <sz val="11"/>
        <rFont val="Times New Roman"/>
        <family val="1"/>
      </rPr>
      <t>11 months</t>
    </r>
    <r>
      <rPr>
        <b/>
        <sz val="11"/>
        <color rgb="FF000000"/>
        <rFont val="Times New Roman"/>
        <family val="1"/>
      </rPr>
      <t xml:space="preserve"> behind schedule
</t>
    </r>
    <r>
      <rPr>
        <sz val="11"/>
        <color rgb="FF000000"/>
        <rFont val="Times New Roman"/>
        <family val="1"/>
      </rPr>
      <t xml:space="preserve">
&gt; Performance trial run started
   23 October 2020
&gt; Performance trial run stopped
   18 December 2020
&gt; Performance trial run restarted
   18 January 2020
&gt; Performance trial run completed,
   training completed, completion
   certificate issued
   28 June 2021</t>
    </r>
  </si>
  <si>
    <r>
      <t xml:space="preserve">Grünau:
Supply by NamWater of water with a quality surpassing that of the approved water quality standards for potable water in Namibia started approximately </t>
    </r>
    <r>
      <rPr>
        <b/>
        <sz val="11"/>
        <rFont val="Times New Roman"/>
        <family val="1"/>
      </rPr>
      <t>11 months</t>
    </r>
    <r>
      <rPr>
        <b/>
        <sz val="11"/>
        <color rgb="FF000000"/>
        <rFont val="Times New Roman"/>
        <family val="1"/>
      </rPr>
      <t xml:space="preserve"> behind schedule
</t>
    </r>
    <r>
      <rPr>
        <sz val="11"/>
        <color rgb="FF000000"/>
        <rFont val="Times New Roman"/>
        <family val="1"/>
      </rPr>
      <t>&gt;  NamWater supply of good
    quality water started on 29 June
    2021 and to continue for</t>
    </r>
    <r>
      <rPr>
        <sz val="11"/>
        <rFont val="Times New Roman"/>
        <family val="1"/>
      </rPr>
      <t xml:space="preserve"> 13
    months</t>
    </r>
    <r>
      <rPr>
        <sz val="11"/>
        <color rgb="FF000000"/>
        <rFont val="Times New Roman"/>
        <family val="1"/>
      </rPr>
      <t xml:space="preserve"> until end of project
</t>
    </r>
    <r>
      <rPr>
        <b/>
        <sz val="11"/>
        <color rgb="FF000000"/>
        <rFont val="Times New Roman"/>
        <family val="1"/>
      </rPr>
      <t xml:space="preserve">
Bethanie:
Water supply by NamWater estimated to start approximately </t>
    </r>
    <r>
      <rPr>
        <b/>
        <sz val="11"/>
        <rFont val="Times New Roman"/>
        <family val="1"/>
      </rPr>
      <t>15 months</t>
    </r>
    <r>
      <rPr>
        <b/>
        <sz val="11"/>
        <color rgb="FF000000"/>
        <rFont val="Times New Roman"/>
        <family val="1"/>
      </rPr>
      <t xml:space="preserve"> behind schedule
</t>
    </r>
    <r>
      <rPr>
        <sz val="11"/>
        <color rgb="FF000000"/>
        <rFont val="Times New Roman"/>
        <family val="1"/>
      </rPr>
      <t xml:space="preserve">&gt;  NamWater supply of
    desalinated water planned to
    start 01 November 2021 and to
    continue for </t>
    </r>
    <r>
      <rPr>
        <sz val="11"/>
        <rFont val="Times New Roman"/>
        <family val="1"/>
      </rPr>
      <t>9 months</t>
    </r>
    <r>
      <rPr>
        <sz val="11"/>
        <color rgb="FF000000"/>
        <rFont val="Times New Roman"/>
        <family val="1"/>
      </rPr>
      <t xml:space="preserve"> until end
    of project</t>
    </r>
  </si>
  <si>
    <r>
      <rPr>
        <b/>
        <sz val="11"/>
        <color rgb="FF000000"/>
        <rFont val="Times New Roman"/>
        <family val="1"/>
      </rPr>
      <t xml:space="preserve">Indicator 3.4
</t>
    </r>
    <r>
      <rPr>
        <sz val="11"/>
        <color indexed="8"/>
        <rFont val="Times New Roman"/>
        <family val="1"/>
      </rPr>
      <t xml:space="preserve">
Involvement of a gender balanced group of tertiary institution students in all aspects of </t>
    </r>
    <r>
      <rPr>
        <sz val="11"/>
        <rFont val="Times New Roman"/>
        <family val="1"/>
      </rPr>
      <t>plant establishment</t>
    </r>
    <r>
      <rPr>
        <sz val="11"/>
        <color indexed="8"/>
        <rFont val="Times New Roman"/>
        <family val="1"/>
      </rPr>
      <t xml:space="preserve"> to gain hands-on experience.</t>
    </r>
  </si>
  <si>
    <r>
      <rPr>
        <b/>
        <sz val="11"/>
        <color rgb="FF000000"/>
        <rFont val="Times New Roman"/>
        <family val="1"/>
      </rPr>
      <t>Indicator 4.4:</t>
    </r>
    <r>
      <rPr>
        <sz val="11"/>
        <color indexed="8"/>
        <rFont val="Times New Roman"/>
        <family val="1"/>
      </rPr>
      <t xml:space="preserve">
Number of </t>
    </r>
    <r>
      <rPr>
        <sz val="11"/>
        <rFont val="Times New Roman"/>
        <family val="1"/>
      </rPr>
      <t>tertiary social and environmental students who went on site visits</t>
    </r>
    <r>
      <rPr>
        <sz val="11"/>
        <color indexed="8"/>
        <rFont val="Times New Roman"/>
        <family val="1"/>
      </rPr>
      <t xml:space="preserve">, were involved in surveys and who became aware of and understand the objectives of the project, the principles of desalination, renewable energy, and the associated social effects on the beneficiaries. </t>
    </r>
  </si>
  <si>
    <r>
      <t xml:space="preserve">Grünau:
NamWater operation of plant    started approximately </t>
    </r>
    <r>
      <rPr>
        <b/>
        <sz val="11"/>
        <rFont val="Times New Roman"/>
        <family val="1"/>
      </rPr>
      <t>11   months</t>
    </r>
    <r>
      <rPr>
        <b/>
        <sz val="11"/>
        <color rgb="FF000000"/>
        <rFont val="Times New Roman"/>
        <family val="1"/>
      </rPr>
      <t xml:space="preserve"> behind schedule
</t>
    </r>
    <r>
      <rPr>
        <sz val="11"/>
        <color rgb="FF000000"/>
        <rFont val="Times New Roman"/>
        <family val="1"/>
      </rPr>
      <t xml:space="preserve"> &gt;  NamWater plant operation
     started 29 June 2021
</t>
    </r>
    <r>
      <rPr>
        <b/>
        <sz val="11"/>
        <color rgb="FF000000"/>
        <rFont val="Times New Roman"/>
        <family val="1"/>
      </rPr>
      <t xml:space="preserve">Bethanie power plant and M&amp;E part of RO plant:
NamWater operation estimated to start approximately </t>
    </r>
    <r>
      <rPr>
        <b/>
        <sz val="11"/>
        <rFont val="Times New Roman"/>
        <family val="1"/>
      </rPr>
      <t>15 months</t>
    </r>
    <r>
      <rPr>
        <b/>
        <sz val="11"/>
        <color rgb="FF000000"/>
        <rFont val="Times New Roman"/>
        <family val="1"/>
      </rPr>
      <t xml:space="preserve"> behind schedule
</t>
    </r>
    <r>
      <rPr>
        <sz val="11"/>
        <color rgb="FF000000"/>
        <rFont val="Times New Roman"/>
        <family val="1"/>
      </rPr>
      <t xml:space="preserve">&gt;  NamWater plant operation
    planned to start 01 November
    2021
</t>
    </r>
    <r>
      <rPr>
        <b/>
        <sz val="11"/>
        <color rgb="FF000000"/>
        <rFont val="Times New Roman"/>
        <family val="1"/>
      </rPr>
      <t>Bethanie brine pipeline and evaporation ponds:</t>
    </r>
    <r>
      <rPr>
        <sz val="11"/>
        <color rgb="FF000000"/>
        <rFont val="Times New Roman"/>
        <family val="1"/>
      </rPr>
      <t xml:space="preserve">
</t>
    </r>
    <r>
      <rPr>
        <b/>
        <sz val="11"/>
        <color rgb="FF000000"/>
        <rFont val="Times New Roman"/>
        <family val="1"/>
      </rPr>
      <t xml:space="preserve">NamWater operation estimated to start approximately </t>
    </r>
    <r>
      <rPr>
        <b/>
        <sz val="11"/>
        <rFont val="Times New Roman"/>
        <family val="1"/>
      </rPr>
      <t>16
months</t>
    </r>
    <r>
      <rPr>
        <b/>
        <sz val="11"/>
        <color rgb="FF000000"/>
        <rFont val="Times New Roman"/>
        <family val="1"/>
      </rPr>
      <t xml:space="preserve"> behind schedule
</t>
    </r>
    <r>
      <rPr>
        <sz val="11"/>
        <color rgb="FF000000"/>
        <rFont val="Times New Roman"/>
        <family val="1"/>
      </rPr>
      <t xml:space="preserve">
&gt;  NamWater plant operation
    planned to start 01 December
    2021</t>
    </r>
    <r>
      <rPr>
        <b/>
        <sz val="11"/>
        <color rgb="FF000000"/>
        <rFont val="Times New Roman"/>
        <family val="1"/>
      </rPr>
      <t xml:space="preserve">
</t>
    </r>
  </si>
  <si>
    <r>
      <rPr>
        <b/>
        <sz val="11"/>
        <color rgb="FF000000"/>
        <rFont val="Times New Roman"/>
        <family val="1"/>
      </rPr>
      <t>NOTE</t>
    </r>
    <r>
      <rPr>
        <sz val="11"/>
        <color indexed="8"/>
        <rFont val="Times New Roman"/>
        <family val="1"/>
      </rPr>
      <t>: the NIE should reimburse the project funds with the amount under ROI on Project Management Fee (C) to supplement Fee (C) and Advance to NIE to supplement Project Management Fee (C)</t>
    </r>
  </si>
  <si>
    <t>DRFN sources to supplement Fee (C)</t>
  </si>
  <si>
    <t>Expenditure component</t>
  </si>
  <si>
    <t>Financial information PPR 1: cumulative from project start to 31 July 2019, as amended in November 2021</t>
  </si>
  <si>
    <t xml:space="preserve">"Committed amounts" is understood to mean funds that have already been spent by the EE or have been pledged by the EE to in future pay for services rendered under established contacts or agreements.
As at the end of Project Year 3 the NIE has not disbursed any uncommitted funds to the EE, except for projected expenditure for Quarter 4 of Year 3 that is to take place outside awarded tenders or contracts. </t>
  </si>
  <si>
    <t>31-Jan-2023 for project closing</t>
  </si>
  <si>
    <t xml:space="preserve">It had been established that appointment of a botanical specialist was not required.
The requirements below are included in the ESMP and adherence to them have been monitored:
Clear only the vegetation absolutely necessary for the plant construction and proper operations - this has been specified in the ESMP. 
Only clear vegetation in phases, to minimise erosion and windblown dust - will be adhered to once construction starts. 
Save the topsoil so that it can be reused later during rehabilitation -  - this has been specified in the ESMP. 
Any protected trees that need to be removed, need a permit from MAWF before this can be done.
</t>
  </si>
  <si>
    <t>At Grünau this risk does not exist any more since construction work has been completed. The text below now pertains to Bethanie only.
Actions under a risk management plan for air emissions in the ESMP include requirements relating to dust. 
Dust suppression is being implemented.</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</si>
  <si>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</si>
  <si>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</si>
  <si>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</si>
  <si>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r>
      <t>ACTUAL CO-FINANCING</t>
    </r>
    <r>
      <rPr>
        <b/>
        <i/>
        <sz val="11"/>
        <color rgb="FF000000"/>
        <rFont val="Times New Roman"/>
        <family val="1"/>
      </rPr>
      <t xml:space="preserve"> </t>
    </r>
    <r>
      <rPr>
        <i/>
        <sz val="11"/>
        <color rgb="FF000000"/>
        <rFont val="Times New Roman"/>
        <family val="1"/>
      </rPr>
      <t xml:space="preserve">(If the MTR or TE have not been undertaken this reporting period, DO NOT report on actual co-financing.) </t>
    </r>
  </si>
  <si>
    <t>Trenches.</t>
  </si>
  <si>
    <t xml:space="preserve">1. Loss of topsoil.
2. Loss of protected trees.
3. Loss of vegetation.
</t>
  </si>
  <si>
    <t>1. No residual impact at Grünau. Construction is ongoing at Bethanie.
2. No residual impact; no protected trees were removed; vegetation clearance has been completed.
3. Pipeline routes have no vegetation.</t>
  </si>
  <si>
    <t>1. Some of the residents may not have access to desalinated water produced from the plants. (This may be because the cost of water supply at the two project sites will significantly increase. Inconsiderate upward adjustment of tariffs may make water unaffordable to some people.)</t>
  </si>
  <si>
    <t>1. (a) During project execution keep tariffs unchanged, except for normal inflationary adjustment.
(b) Post-project tariffs to remain affordable by means of adequate subsidisation.</t>
  </si>
  <si>
    <r>
      <rPr>
        <b/>
        <sz val="11"/>
        <color theme="1"/>
        <rFont val="Times New Roman"/>
        <family val="1"/>
      </rPr>
      <t xml:space="preserve"> Pre-project bulk water tariffs</t>
    </r>
    <r>
      <rPr>
        <sz val="11"/>
        <color theme="1"/>
        <rFont val="Times New Roman"/>
        <family val="1"/>
      </rPr>
      <t xml:space="preserve"> at:
Bethanie: N$ 13.15/m</t>
    </r>
    <r>
      <rPr>
        <vertAlign val="superscript"/>
        <sz val="11"/>
        <color theme="1"/>
        <rFont val="Times New Roman"/>
        <family val="1"/>
      </rPr>
      <t xml:space="preserve">3
</t>
    </r>
    <r>
      <rPr>
        <sz val="11"/>
        <color theme="1"/>
        <rFont val="Times New Roman"/>
        <family val="1"/>
      </rPr>
      <t xml:space="preserve">Grünau: N$ 15,60/m3
</t>
    </r>
    <r>
      <rPr>
        <b/>
        <sz val="11"/>
        <color theme="1"/>
        <rFont val="Times New Roman"/>
        <family val="1"/>
      </rPr>
      <t>Year 1 bulk water tariffs</t>
    </r>
    <r>
      <rPr>
        <sz val="11"/>
        <color theme="1"/>
        <rFont val="Times New Roman"/>
        <family val="1"/>
      </rPr>
      <t xml:space="preserve"> at:
Bethanie: N$ 13.80/m3
Grünau: N$ 16,40/m3
</t>
    </r>
    <r>
      <rPr>
        <b/>
        <sz val="11"/>
        <color theme="1"/>
        <rFont val="Times New Roman"/>
        <family val="1"/>
      </rPr>
      <t>% increase in tariff</t>
    </r>
    <r>
      <rPr>
        <sz val="11"/>
        <color theme="1"/>
        <rFont val="Times New Roman"/>
        <family val="1"/>
      </rPr>
      <t xml:space="preserve"> at both Bethanie and Grünau = 5%, which was normal inflationary adjustment
Year 2 adjustments:
None
</t>
    </r>
    <r>
      <rPr>
        <b/>
        <sz val="11"/>
        <color theme="1"/>
        <rFont val="Times New Roman"/>
        <family val="1"/>
      </rPr>
      <t>Year 3 adjustments:</t>
    </r>
    <r>
      <rPr>
        <sz val="11"/>
        <color theme="1"/>
        <rFont val="Times New Roman"/>
        <family val="1"/>
      </rPr>
      <t xml:space="preserve">
None
</t>
    </r>
  </si>
  <si>
    <t xml:space="preserve">1. (a) Obtained an undertaking from the EE that during project execution tariffs will remain unchanged, except for normal inflationary adjustment.
(b) Sensitised the EE on the need for post-project tariffs to remain affordable by means of adequate subsidisation.
. </t>
  </si>
  <si>
    <t>1 (a), (b). Bulk water tariffs at Bethanie and Grünau.</t>
  </si>
  <si>
    <t>1. (a) No residual impact to date.
(b) n/a</t>
  </si>
  <si>
    <t>1 (a) Continue monitoring of tariff changes during project execution.</t>
  </si>
  <si>
    <t>1. During construction, save the topsoil to re-use for post-construction rehabilitation.
2. Do not remove any protected trees without a permit from MAWF.
3. Clear only the vegetation absolutely necessary for plant construction and proper operations.</t>
  </si>
  <si>
    <t>1, 2 and 3. Proper construction supervision was carried out to ensure that measure was implemented.</t>
  </si>
  <si>
    <t>1, 2 and 3. No monitoring indicators.</t>
  </si>
  <si>
    <t>EIA after final design indicated that the project will not cause any harm to biological diversity.</t>
  </si>
  <si>
    <t>1. Disturbance of vegetation and faunal communities.
2. Health hazard to animals entering the pond area.
3. Collision of birds with wind turbines. 
4. Birds negatively affected by salty water in ponds.</t>
  </si>
  <si>
    <t xml:space="preserve">1. Heavy construction vehicles to be kept out of the seasonal and ephemeral stream channels and the movement of construction vehicles should be limited where possible to the existing roads.
2. Plants and ponds to be fenced properly.
3 and 4. No safeguard measure identified.
</t>
  </si>
  <si>
    <t>1, 2, 3 and 4. No monitoring indicators.</t>
  </si>
  <si>
    <t xml:space="preserve">1. No river channels were found at the project sites.
2, 3 and 4. None. 
</t>
  </si>
  <si>
    <t xml:space="preserve">1. None required because of no river channels.
2. Suitable fencing was erected.
3. It has been established that wind power is not cost-effective at the two project sites compared to solar power. Only one small experimental wind turbine has been installed at each site, with low risk of bird collision. 
4. None required - the water would be salty but with no hazardous chemicals. </t>
  </si>
  <si>
    <t>1 and 2. No residual impact.
3 and 4. No identified residual impact.</t>
  </si>
  <si>
    <t>Improper reuse of the brine / salt by-product.</t>
  </si>
  <si>
    <t>1. Dust pollution during construction.
2. Leakage or spillage of liquid fuel during construction.
3. Leakage or spillage of brine into soil.
4. Non-sustainability of water sources by over-utilisation.
5. Pollution due to solid waste.
6. Improper reuse of the brine / salt by-product.</t>
  </si>
  <si>
    <t xml:space="preserve">1. No monitoring indicators.
2. No monitoring indicators.
3. (a) No monitoring indicators.
(b) One O&amp;M manual for each plant.
(c) Hands-on training of O&amp;M staff.
(d) and (e) No monitoring indicators.
5 and 6. No monitoring indicators.
 </t>
  </si>
  <si>
    <r>
      <t xml:space="preserve">1. Clear vegetation in phases, to minimise windblown dust.
2. Ensure that during construction all liquid fuels are stored in tanks or mobile bowsers with lids that are kept firmly shut.
</t>
    </r>
    <r>
      <rPr>
        <sz val="11"/>
        <rFont val="Times New Roman"/>
        <family val="1"/>
      </rPr>
      <t xml:space="preserve">3. (a) Evaporation ponds should be sealed to prevent leakage.
(b) Develop a proper and up to date Operation and Maintenance (O&amp;M) manual of procedures with technical guidelines.
(c) Ensure proper training of O&amp;M staff.
(d) Monitor peak brine flow to prevent overflow.
(e) Monitor surrounding boreholes for potential contamination of groundwater from the brine evaporation ponds.
4. Regularly record pump and rest water levels of boreholes; do regular assessment of sustainable utilisation.
5. Employ the solid waste (including end-of life plant components) management actions identified under the ESMP.
6. Employ the solid waste management actions identified under the ESMP.  </t>
    </r>
  </si>
  <si>
    <t xml:space="preserve">1. n/a 
2.n/a
3. (a) Remove and dispose of accumulated salts from the temporary pond before it is covered and the site is rehabilitated.
(b) - (e) n/a
4. The EE plans to extend the borehole capacity by incorporating additional boreholes in November 2021; until such time special attention should be paid to sustainable utilisation of the existing boreholes.
5 and 6. n/a
</t>
  </si>
  <si>
    <t>Noise impacts from the plant and wind turbines.</t>
  </si>
  <si>
    <r>
      <t xml:space="preserve">1. Proper construction supervision and dust suppression was carried out.
</t>
    </r>
    <r>
      <rPr>
        <sz val="11"/>
        <rFont val="Times New Roman"/>
        <family val="1"/>
      </rPr>
      <t>2. Liquid fuels were safely stored. 
3. (a) The ponds at Grünau were constructed with a durable membrane lining to prevent leakage of brine. The ponds at Bethanie are under construction and will also have liner. The sizes of the two ponds are sufficient to prevent spillage, even in event of unusually intense rain.
A temporary unsealed pond is being used at Bethanie. Since the floor has been thoroughly compacted and  the pond will be in use for an estimated period of only 5 months, it is considered that very little infiltration from the pond will take place.
(b) O&amp;M manual for Grünau was compiled; manual for Bethanie is in progress.
(c) Training of O&amp;M staff at Grünau completed,; at Bethanie in progress.
(d) Instrumentation has been installed for monitoring the complete treatment train.
(e)  There are no boreholes in close proximity to the evaporation ponds
4. Recording of pump and rest water levels is done as part of standard operating procedure. Assessment of sustainable utilisation is done as part of the EE country-wide aquifer management programme.</t>
    </r>
    <r>
      <rPr>
        <sz val="11"/>
        <color theme="1"/>
        <rFont val="Times New Roman"/>
        <family val="1"/>
      </rPr>
      <t xml:space="preserve">
5. Execution of identified disposal procedures were ensured during construction.
6. None employed yet since no pond segments have been cleaned.</t>
    </r>
  </si>
  <si>
    <t xml:space="preserve">1. There is no residual impact due to dust pollution.
2. There is no residual impact at Grünau. Bethanie is still under construction.
3. (a) There is no residual impact at Grünau. At Bethanie there will be accumulated salts in the pond once it is taken out of use.
(b) - (e) There is no residual impact.
4. There is currently no residual impact. However, at Grünau it has become clear that the existing borehole capacity is insufficient to allow the RO plant to run at design capacity and that the water demand of the consumers cannot be satisfied.
5 and 6. There is currently no residual impact. 
 </t>
  </si>
  <si>
    <t>1. No residual impacts on topsoil at current stage of the project.
2. No residual impact on protected trees.
3. No remedial action required for residual impact - grass will grow again when it rains.</t>
  </si>
  <si>
    <t xml:space="preserve">The measures below were executed at both Grünau and Bethanie. The risk of negative community perceptions has been removed.
1. Early communication with communities on available job opportunities.
2. Contractors to be required to implement a local employment plan.
</t>
  </si>
  <si>
    <r>
      <rPr>
        <b/>
        <sz val="11"/>
        <color rgb="FF000000"/>
        <rFont val="Times New Roman"/>
        <family val="1"/>
      </rPr>
      <t xml:space="preserve">Bethanie brine pipeline and evaporation ponds:
</t>
    </r>
    <r>
      <rPr>
        <sz val="11"/>
        <color indexed="8"/>
        <rFont val="Times New Roman"/>
        <family val="1"/>
      </rPr>
      <t xml:space="preserve">
</t>
    </r>
    <r>
      <rPr>
        <b/>
        <sz val="11"/>
        <rFont val="Times New Roman"/>
        <family val="1"/>
      </rPr>
      <t xml:space="preserve">Construction estimated to be
completed approximately 19
months behind schedule
</t>
    </r>
    <r>
      <rPr>
        <b/>
        <sz val="11"/>
        <color rgb="FF000000"/>
        <rFont val="Times New Roman"/>
        <family val="1"/>
      </rPr>
      <t xml:space="preserve">
</t>
    </r>
    <r>
      <rPr>
        <sz val="11"/>
        <color indexed="8"/>
        <rFont val="Times New Roman"/>
        <family val="1"/>
      </rPr>
      <t xml:space="preserve">&gt; Engineering consultant
    appointed 12 July 2018
&gt; Final design completed
   23 August 2019
&gt; NamWater Construction
   Division appointed as
   construction contractor
   15 March 2021
&gt; Construction commenced
   24 March 2021
&gt; Construction completion and
   commissioning planned for
   November 2021
</t>
    </r>
  </si>
  <si>
    <r>
      <t xml:space="preserve">Bethanie power plant and M&amp;E part of RO plant:
Completion certificate estimated to be issued approximately </t>
    </r>
    <r>
      <rPr>
        <b/>
        <sz val="11"/>
        <rFont val="Times New Roman"/>
        <family val="1"/>
      </rPr>
      <t>15 months</t>
    </r>
    <r>
      <rPr>
        <b/>
        <sz val="11"/>
        <color rgb="FF000000"/>
        <rFont val="Times New Roman"/>
        <family val="1"/>
      </rPr>
      <t xml:space="preserve"> behind schedule
&gt; </t>
    </r>
    <r>
      <rPr>
        <sz val="11"/>
        <color rgb="FF000000"/>
        <rFont val="Times New Roman"/>
        <family val="1"/>
      </rPr>
      <t xml:space="preserve">Performance trial run started
 26 July 2021
  &gt; Performance trial run
     completion and issue of
     completion certificate planned
     for end October 2021
</t>
    </r>
    <r>
      <rPr>
        <b/>
        <sz val="11"/>
        <color rgb="FF000000"/>
        <rFont val="Times New Roman"/>
        <family val="1"/>
      </rPr>
      <t xml:space="preserve">Bethanie brine pipeline and evaporation ponds:
</t>
    </r>
    <r>
      <rPr>
        <sz val="11"/>
        <color rgb="FF000000"/>
        <rFont val="Times New Roman"/>
        <family val="1"/>
      </rPr>
      <t xml:space="preserve">
</t>
    </r>
    <r>
      <rPr>
        <b/>
        <sz val="11"/>
        <color rgb="FF000000"/>
        <rFont val="Times New Roman"/>
        <family val="1"/>
      </rPr>
      <t xml:space="preserve">Completion certificate estimated to be issued approximately </t>
    </r>
    <r>
      <rPr>
        <b/>
        <sz val="11"/>
        <rFont val="Times New Roman"/>
        <family val="1"/>
      </rPr>
      <t>16 months</t>
    </r>
    <r>
      <rPr>
        <b/>
        <sz val="11"/>
        <color rgb="FF000000"/>
        <rFont val="Times New Roman"/>
        <family val="1"/>
      </rPr>
      <t xml:space="preserve"> behind schedule</t>
    </r>
    <r>
      <rPr>
        <sz val="11"/>
        <color rgb="FF000000"/>
        <rFont val="Times New Roman"/>
        <family val="1"/>
      </rPr>
      <t xml:space="preserve">
&gt; Construction in progress
</t>
    </r>
    <r>
      <rPr>
        <b/>
        <sz val="11"/>
        <color rgb="FF000000"/>
        <rFont val="Times New Roman"/>
        <family val="1"/>
      </rPr>
      <t xml:space="preserve">
Training:
</t>
    </r>
    <r>
      <rPr>
        <sz val="11"/>
        <color rgb="FF000000"/>
        <rFont val="Times New Roman"/>
        <family val="1"/>
      </rPr>
      <t>&gt; At Grünau completed
&gt; At Bethanie in progress</t>
    </r>
  </si>
  <si>
    <r>
      <rPr>
        <b/>
        <sz val="11"/>
        <color rgb="FF000000"/>
        <rFont val="Times New Roman"/>
        <family val="1"/>
      </rPr>
      <t>Time-based</t>
    </r>
    <r>
      <rPr>
        <sz val="11"/>
        <color indexed="8"/>
        <rFont val="Times New Roman"/>
        <family val="1"/>
      </rPr>
      <t xml:space="preserve">
Grünau: U
Bethanie: HU
</t>
    </r>
    <r>
      <rPr>
        <b/>
        <sz val="11"/>
        <color rgb="FF000000"/>
        <rFont val="Times New Roman"/>
        <family val="1"/>
      </rPr>
      <t xml:space="preserve">Quality-based
</t>
    </r>
    <r>
      <rPr>
        <sz val="11"/>
        <color rgb="FF000000"/>
        <rFont val="Times New Roman"/>
        <family val="1"/>
      </rPr>
      <t>Grünau: HS
Bethanie: HS</t>
    </r>
  </si>
  <si>
    <t>Highly Unsatisfactory (HU)</t>
  </si>
  <si>
    <r>
      <rPr>
        <b/>
        <sz val="11"/>
        <color rgb="FF000000"/>
        <rFont val="Times New Roman"/>
        <family val="1"/>
      </rPr>
      <t>Time-based</t>
    </r>
    <r>
      <rPr>
        <sz val="11"/>
        <color indexed="8"/>
        <rFont val="Times New Roman"/>
        <family val="1"/>
      </rPr>
      <t xml:space="preserve">
Grünau: U
Bethanie: HU
</t>
    </r>
    <r>
      <rPr>
        <b/>
        <sz val="11"/>
        <color rgb="FF000000"/>
        <rFont val="Times New Roman"/>
        <family val="1"/>
      </rPr>
      <t xml:space="preserve">Quality-based
</t>
    </r>
    <r>
      <rPr>
        <sz val="11"/>
        <color indexed="8"/>
        <rFont val="Times New Roman"/>
        <family val="1"/>
      </rPr>
      <t xml:space="preserve">Grünau: S
Bethanie: MS
</t>
    </r>
  </si>
  <si>
    <r>
      <rPr>
        <b/>
        <sz val="11"/>
        <color rgb="FF000000"/>
        <rFont val="Times New Roman"/>
        <family val="1"/>
      </rPr>
      <t>Time-based</t>
    </r>
    <r>
      <rPr>
        <sz val="11"/>
        <color indexed="8"/>
        <rFont val="Times New Roman"/>
        <family val="1"/>
      </rPr>
      <t xml:space="preserve">
Grünau: U
Bethanie: HU
</t>
    </r>
    <r>
      <rPr>
        <b/>
        <sz val="11"/>
        <color rgb="FF000000"/>
        <rFont val="Times New Roman"/>
        <family val="1"/>
      </rPr>
      <t xml:space="preserve">Quality-based
</t>
    </r>
    <r>
      <rPr>
        <sz val="11"/>
        <color rgb="FF000000"/>
        <rFont val="Times New Roman"/>
        <family val="1"/>
      </rPr>
      <t>Grünau: S
Bethanie: MS</t>
    </r>
  </si>
  <si>
    <r>
      <rPr>
        <b/>
        <sz val="11"/>
        <color rgb="FF000000"/>
        <rFont val="Times New Roman"/>
        <family val="1"/>
      </rPr>
      <t>Time-based</t>
    </r>
    <r>
      <rPr>
        <sz val="11"/>
        <color indexed="8"/>
        <rFont val="Times New Roman"/>
        <family val="1"/>
      </rPr>
      <t xml:space="preserve">
Grünau: U
Bethanie: HU
</t>
    </r>
    <r>
      <rPr>
        <b/>
        <sz val="11"/>
        <color rgb="FF000000"/>
        <rFont val="Times New Roman"/>
        <family val="1"/>
      </rPr>
      <t>Quality-based</t>
    </r>
    <r>
      <rPr>
        <sz val="11"/>
        <color indexed="8"/>
        <rFont val="Times New Roman"/>
        <family val="1"/>
      </rPr>
      <t xml:space="preserve">
Grünau: S
Bethanie: MS</t>
    </r>
  </si>
  <si>
    <r>
      <rPr>
        <b/>
        <sz val="11"/>
        <color rgb="FF000000"/>
        <rFont val="Times New Roman"/>
        <family val="1"/>
      </rPr>
      <t>Time-based</t>
    </r>
    <r>
      <rPr>
        <sz val="11"/>
        <color indexed="8"/>
        <rFont val="Times New Roman"/>
        <family val="1"/>
      </rPr>
      <t xml:space="preserve">
U
</t>
    </r>
    <r>
      <rPr>
        <b/>
        <sz val="11"/>
        <color rgb="FF000000"/>
        <rFont val="Times New Roman"/>
        <family val="1"/>
      </rPr>
      <t xml:space="preserve">Quality-based
</t>
    </r>
    <r>
      <rPr>
        <sz val="11"/>
        <color rgb="FF000000"/>
        <rFont val="Times New Roman"/>
        <family val="1"/>
      </rPr>
      <t>MS</t>
    </r>
  </si>
  <si>
    <t xml:space="preserve">Volume:
The plant was designed to provide a flow rate of 36 m³/day, assuming a twenty hour operation. However, due to an insufficient borehole resource capacity the plant cannot deliver water at the design capacity - the maximum daily production seldom exceeds 20m³/day. NamWater plans to couple additional boreholes to the plant towards the end of 2021.
</t>
  </si>
  <si>
    <r>
      <rPr>
        <b/>
        <sz val="11"/>
        <color rgb="FF000000"/>
        <rFont val="Times New Roman"/>
        <family val="1"/>
      </rPr>
      <t xml:space="preserve">At Bethanie:
</t>
    </r>
    <r>
      <rPr>
        <sz val="11"/>
        <color rgb="FF000000"/>
        <rFont val="Times New Roman"/>
        <family val="1"/>
      </rPr>
      <t>The M&amp;E part of the plant at Bethanie was commissioned on 23 July 2021 and the 3-month reliability run started on 26 July 2021 (5 days before the end of the reporting period). The performance of the plant in terms of the indicators under Outcome 4.1 will only be known once the reliability run has been ongoing for some time.</t>
    </r>
    <r>
      <rPr>
        <sz val="11"/>
        <color indexed="8"/>
        <rFont val="Times New Roman"/>
        <family val="1"/>
      </rPr>
      <t xml:space="preserve">
</t>
    </r>
  </si>
  <si>
    <r>
      <rPr>
        <b/>
        <sz val="11"/>
        <color rgb="FF000000"/>
        <rFont val="Times New Roman"/>
        <family val="1"/>
      </rPr>
      <t xml:space="preserve">Progress 3.4:
</t>
    </r>
    <r>
      <rPr>
        <sz val="11"/>
        <color indexed="8"/>
        <rFont val="Times New Roman"/>
        <family val="1"/>
      </rPr>
      <t xml:space="preserve">
</t>
    </r>
    <r>
      <rPr>
        <b/>
        <sz val="11"/>
        <color rgb="FF000000"/>
        <rFont val="Times New Roman"/>
        <family val="1"/>
      </rPr>
      <t>Target 3.4 has been fully achieved.</t>
    </r>
    <r>
      <rPr>
        <sz val="11"/>
        <color indexed="8"/>
        <rFont val="Times New Roman"/>
        <family val="1"/>
      </rPr>
      <t xml:space="preserve"> It was judged to be more appropriate to involve trade students rather than university students
3 male and 2 female trade students were involved at Grünau.
3 male and 2 female trade students were involved at Bethanie.
Total students: 10
Total females: 4
Total males: 6</t>
    </r>
  </si>
  <si>
    <t>Mid-term performance</t>
  </si>
  <si>
    <t>The total disbursement under both A and B up to the end of Project Year 3 complied with the provisions of the grant agreement between the NIE and the EE, namely all expenditure incurred by the EE up to the end of Quarter 3 of Project Year 3, plus the projected expenditure for Quarter 4 of Project Year 3, minus funds remaining at end of Quarter 3 of Project Year 3 from previous disbursements.</t>
  </si>
  <si>
    <r>
      <rPr>
        <b/>
        <sz val="11"/>
        <color rgb="FF000000"/>
        <rFont val="Times New Roman"/>
        <family val="1"/>
      </rPr>
      <t xml:space="preserve">NOTE:
</t>
    </r>
    <r>
      <rPr>
        <sz val="11"/>
        <color rgb="FF000000"/>
        <rFont val="Times New Roman"/>
        <family val="1"/>
      </rPr>
      <t xml:space="preserve">1.  The expenditure data that was presented in "Financial information PPR1: cumulative from project start to 31 July 2019" was incorrect in that the amount of US$ 37 012 indicated under "Advance to NIE to supplement Proj. Management Fee (C)" was not used to supplement the Project Management Fee (C), but to defray NIE costs associated with its project pre-implementation activities.
2. The originally submitted and cleared PPR1 has now been changed to appear in this PPR3 as "Financial information PPR 1: cumulative from project start to 31 July 2019, as amended in November 2021" 
3. As such the cumulative expenditure on project execution and implementation up to end of Project Year 3 amounts to:
</t>
    </r>
  </si>
  <si>
    <r>
      <t xml:space="preserve">NOTE: </t>
    </r>
    <r>
      <rPr>
        <sz val="11"/>
        <color rgb="FF000000"/>
        <rFont val="Times New Roman"/>
        <family val="1"/>
      </rPr>
      <t xml:space="preserve">All disbursements to the EE, expenditure by the EE and the NIE, investment income, accounting and financial management took place in NAD (N$). In converting NAD (N$) to USD (US$) for PPR purposes, the following principles were applied:
</t>
    </r>
    <r>
      <rPr>
        <b/>
        <sz val="11"/>
        <color rgb="FF000000"/>
        <rFont val="Times New Roman"/>
        <family val="1"/>
      </rPr>
      <t xml:space="preserve">
Disbursements from NIE to EE - </t>
    </r>
    <r>
      <rPr>
        <sz val="11"/>
        <color rgb="FF000000"/>
        <rFont val="Times New Roman"/>
        <family val="1"/>
      </rPr>
      <t xml:space="preserve">For disbursements under Project Activity Cost (A) and under Project Execution Cost (B), apply the respective weighted average exchange rates that applied to the sum of funds received under A and under B from Tranches 1, 2 and 3. (This is because it is not cost-effective to keep track of how much of each tranche has been spent per Level 1 activity at any time, to split disbursements per tranche and then to apply different exchange rates to the various parts of tranches to be spent). Thus, rate for A = 11,882 and for B = 13,247.
</t>
    </r>
    <r>
      <rPr>
        <b/>
        <sz val="11"/>
        <color rgb="FF000000"/>
        <rFont val="Times New Roman"/>
        <family val="1"/>
      </rPr>
      <t xml:space="preserve">Investment income on grant funds received under A and B </t>
    </r>
    <r>
      <rPr>
        <sz val="11"/>
        <color rgb="FF000000"/>
        <rFont val="Times New Roman"/>
        <family val="1"/>
      </rPr>
      <t xml:space="preserve">- Apply the weighted average exchange rate for the sum of funds received under (A+B) for Tranches 1, 2 and 3. (This is because funds under A and B are not invested in separate accounts, it is not cost-effective to account for investment income per remaining parts of tranches per month, and investment income may only be used to supplement A).
</t>
    </r>
    <r>
      <rPr>
        <b/>
        <sz val="11"/>
        <color rgb="FF000000"/>
        <rFont val="Times New Roman"/>
        <family val="1"/>
      </rPr>
      <t>Investment income on grant funds received under the Project Management Fee (C)</t>
    </r>
    <r>
      <rPr>
        <sz val="11"/>
        <color rgb="FF000000"/>
        <rFont val="Times New Roman"/>
        <family val="1"/>
      </rPr>
      <t xml:space="preserve"> - Apply the weighted average exchange rate  for the sum of funds received under C for Tranches 1, 2 and 3. (This is because it is not cost-effective to account for investment income per remaining parts of tranches per month and then to apply different exchange rates).
</t>
    </r>
    <r>
      <rPr>
        <b/>
        <sz val="11"/>
        <color rgb="FF000000"/>
        <rFont val="Times New Roman"/>
        <family val="1"/>
      </rPr>
      <t>Expenditure and planned expenditure under A, B, A+B</t>
    </r>
    <r>
      <rPr>
        <sz val="11"/>
        <color rgb="FF000000"/>
        <rFont val="Times New Roman"/>
        <family val="1"/>
      </rPr>
      <t xml:space="preserve"> and </t>
    </r>
    <r>
      <rPr>
        <b/>
        <sz val="11"/>
        <color rgb="FF000000"/>
        <rFont val="Times New Roman"/>
        <family val="1"/>
      </rPr>
      <t xml:space="preserve">C </t>
    </r>
    <r>
      <rPr>
        <sz val="11"/>
        <color rgb="FF000000"/>
        <rFont val="Times New Roman"/>
        <family val="1"/>
      </rPr>
      <t xml:space="preserve">- Apply the respective weighted average exchange rates for the sum of funds received under A, B, A+B and C for Tranches 1, 2 and 3. (This is because it is not cost-effective to keep track of how much of each tranche has been spent per Level 1 activity to date, calculate how much of each trance is planned to be spent and then apply different exchange rates to the various parts of tranches to be spent).  </t>
    </r>
  </si>
  <si>
    <t xml:space="preserve">Since construction of the ponds at Bethanie have fallen behind schedule, brine from the RO plant is collected in a temporary unlined pond during the reliability run and used for certain construction activities. This is of concern, and attempts are made to expedite pond construction.
The following mitigation measures have been adopted:
Design includes a proper lining to prevent leakage, and adequate capacity for heavy rainfall events - done.
Competence of operating staff employed at the plant - staff will be properly trained - done.
Develop a proper and up to date Operation and Maintenance (O&amp;M) manual of procedures with technical guidelines - done at  Grünau, in progress at Bethanie.
Routine and proper environmental monitoring of all aspects of plant construction - done at Grünau, being done at Bethanie. 
Establish regular reporting procedures on maintenance - to be included in Operations and Maintenance Manuals when they are compiled - not included.
Undertake regular inspection and maintenance of all infrastructure to ensure it is in working order and to assess damaged/deficient equipment, as per the Operation and Maintenance Manual - to be done once plants become operational.
</t>
  </si>
  <si>
    <t>Output 7: Improved integration of climate-resilience strategies into country development plans</t>
  </si>
  <si>
    <t>Output 6: Targeted individual and community livelihood strategies strengthened in relation to climate change impacts, including variability</t>
  </si>
  <si>
    <t>Output 1.2: Targeted population groups covered by adequate risk reduction systems</t>
  </si>
  <si>
    <t>Output 1.1: Risk and vulnerability assessments conducted and updated</t>
  </si>
  <si>
    <t xml:space="preserve">Despite the EE having assigned a dedicated project manager, the combination of cumbersome administrative and project processes and Covid-19 resulted in milestones not being achieved as scheduled.  Delays due to Covid-19 locally were caused by the effect of Government regulations pertaining to three waves Covid-19 and to the negative effect that Covid-19 had on regional and international procurement. The Suez Canal incident also delayed the delivery of pumps and equipment for Bethanie by 10 days. At the end of Project Year 3 the project as a whole is approximately one year behind schedule. Further delays may be experienced due to slow construction by the EE of the evaporation ponds at Bethanie. The NIE continuously applies project management techniques in an attempt to ensure that an agreed execution schedule is followed.   </t>
  </si>
  <si>
    <t xml:space="preserve">This risk has already manifested itself.
Operation and maintenance of the plants created under the project had been intended to continue for a period of two years to allow sufficient collection of data and information to draw reliable conclusions on the feasibility and viability of such plants.
Until the end of the 4-year project period the plant will have been operated by the EE for a period of only 13 months and at Bethanie for a projected period of only 9 months.
The NIE is considering the possible submission of a request for extension of the project period. 
</t>
  </si>
  <si>
    <r>
      <rPr>
        <b/>
        <sz val="11"/>
        <rFont val="Times New Roman"/>
        <family val="1"/>
      </rPr>
      <t>Rating justification</t>
    </r>
    <r>
      <rPr>
        <sz val="11"/>
        <rFont val="Times New Roman"/>
        <family val="1"/>
      </rPr>
      <t xml:space="preserve">
The approved high-level execution plan entails that the project start date is 01 August 2018, that plant establishment should be completed by the end of Project Year 2 in July 2020, that the plants should be operated during the subsequent two Project Years and that execution of all other project activities should be completed by the end of Project Year 4 in July 2022.
Plant establishment fell significantly behind schedule: The plants at Grünau were completed 16 months late, the M&amp;E parts of the plants at Bethanie 24.5 months late and the brine pipeline and ponds at Bethanie are foreseen to be completed 29 months late. These major execution delays are ascribed to a combination of inefficiencies in the decision-making and approval processes within the EE, time consuming procedures under the Public Procurement Act (Act 15 of 2015) and its regulations, and the effect of lockdowns and other measures to combat three waves of Covid-19 locally and internationally.
If the rating should solely be judged on time-based progress, the ratings would all be quite low. However, it needs to be acknowledged that establishment of the plants will shortly be completed; the design and construction work has been of a high standard; water surpassing the approved water quality standards for potable water in Namibia is already being supplied at both project sites; training of EE staff and external students has mostly been completed; and the bulk of project activities that now remains is to collect information of the operation of the plants and to finally communicate all acquired knowledge to stakeholders in the water sector. For this reason both a time-based and a quality-based rating for each project component are presented in the above table. An overall rating by the NIE of "Satisfactory" is obtained by considering the perceived average rating and relative weight per project component.
</t>
    </r>
    <r>
      <rPr>
        <b/>
        <sz val="11"/>
        <rFont val="Times New Roman"/>
        <family val="1"/>
      </rPr>
      <t xml:space="preserve">Recommendations for next steps
</t>
    </r>
    <r>
      <rPr>
        <sz val="11"/>
        <rFont val="Times New Roman"/>
        <family val="1"/>
      </rPr>
      <t>1. Steps to prevent further delays due to application of the Public Procurement Act (Act 15 of 2015) and its regulations are not required since all procurement tenders have been awarded.
2. Application of sound project management practices at both the implementation and execution levels should continued to be applied.</t>
    </r>
  </si>
  <si>
    <t>Currently, at the end of Year 3, further execution delays have accumulated. At Grünau plant establishment was completed 16 months late. At Bethanie the M&amp;E part of the plants were completed 24.5 months late, while it is estimated that completion of the brine pipeline and the evaporation ponds will be 28 moths behind schedule. If the project period remains 4 years, the implication is that the originally foreseen period of 3 years for pilot operation of the plants and the supply of water by the EE will now be reduced to 13 months at Grünau and to 9 months at Bethanie.  
The effect that these delays may have on full achievement of the project objectives are not yet clear.</t>
  </si>
  <si>
    <r>
      <rPr>
        <b/>
        <sz val="11"/>
        <color rgb="FF000000"/>
        <rFont val="Times New Roman"/>
        <family val="1"/>
      </rPr>
      <t xml:space="preserve">NOTE: </t>
    </r>
    <r>
      <rPr>
        <sz val="11"/>
        <color indexed="8"/>
        <rFont val="Times New Roman"/>
        <family val="1"/>
      </rPr>
      <t xml:space="preserve">
1. The planned expenditure schedule below pertains to expenditure of AF grant funds only.
2.The planned expenditure under A and B entails projected expenditure to be incurred and recorded by NamWater in Year 4 and is not the foreseen disbursement of AF grant funds by DRFN to NamWater in Year 4.
3. The expenditure projection is based on the assumption that the project period will remain at 4 years as was initially intended. 
4. The expenditure projection (at activity level and in total) for Year 4 under A and B simply reflects the difference between</t>
    </r>
    <r>
      <rPr>
        <sz val="11"/>
        <rFont val="Times New Roman"/>
        <family val="1"/>
      </rPr>
      <t xml:space="preserve"> the AF grant amount (after virements at Level 1 that have been approved by the DRFN in accordance with AF directives) and the expenditure up to the end of Year 3.
5. </t>
    </r>
    <r>
      <rPr>
        <sz val="11"/>
        <color indexed="8"/>
        <rFont val="Times New Roman"/>
        <family val="1"/>
      </rPr>
      <t xml:space="preserve">The projected expenditure under Project Activity Cost (A) does not include any ROI that may be assigned. As is indicated under INVESTMENT INCOME above the ROI on grant funds received amounted to US$ 969 293 at the end of Year 3. A request for assignment of ROI still has to be submitted by NamWater to DRFN for consideration; the final proposed assignment of ROI to supplement the grant funds under A will be submitted to the AF Secretariat in due course for their comment.  
6. The implication of 1, 4 and 5 above is that the projected expenditure in Year 4 under A as reflected below (entailing only grant funds) is less than what the actual total expenditure (consisting of grant funds, assigned ROI and possibly own NamWater funds) may be.  
</t>
    </r>
    <r>
      <rPr>
        <sz val="11"/>
        <color rgb="FFFF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</si>
</sst>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C09]dd\ mmmm\ yyyy;@"/>
    <numFmt numFmtId="165" formatCode="dd\-mmm\-yyyy"/>
  </numFmts>
  <fonts count="63" x14ac:knownFonts="1">
    <font>
      <sz val="11"/>
      <color theme="1"/>
      <name val="Calibri"/>
      <family val="2"/>
      <scheme val="minor"/>
    </font>
    <font>
      <sz val="11"/>
      <color indexed="8"/>
      <name val="Times New Roman"/>
      <family val="1"/>
    </font>
    <font>
      <i/>
      <sz val="11"/>
      <color theme="1"/>
      <name val="Times New Roman"/>
      <family val="1"/>
    </font>
    <font>
      <i/>
      <sz val="11"/>
      <name val="Times New Roman"/>
      <family val="1"/>
    </font>
    <font>
      <i/>
      <sz val="11"/>
      <color indexed="8"/>
      <name val="Times New Roman"/>
      <family val="1"/>
    </font>
    <font>
      <b/>
      <sz val="11"/>
      <color theme="1"/>
      <name val="Times New Roman"/>
      <family val="1"/>
    </font>
    <font>
      <b/>
      <sz val="11"/>
      <color indexed="8"/>
      <name val="Times New Roman"/>
      <family val="1"/>
    </font>
    <font>
      <b/>
      <sz val="11"/>
      <color rgb="FF000000"/>
      <name val="Times New Roman"/>
      <family val="1"/>
    </font>
    <font>
      <sz val="11"/>
      <color rgb="FF000000"/>
      <name val="Times New Roman"/>
      <family val="1"/>
    </font>
    <font>
      <sz val="11"/>
      <color theme="1"/>
      <name val="Times New Roman"/>
      <family val="1"/>
    </font>
    <font>
      <strike/>
      <sz val="11"/>
      <color rgb="FF000000"/>
      <name val="Times New Roman"/>
      <family val="1"/>
    </font>
    <font>
      <sz val="11"/>
      <name val="Times New Roman"/>
      <family val="1"/>
    </font>
    <font>
      <b/>
      <sz val="11"/>
      <name val="Times New Roman"/>
      <family val="1"/>
    </font>
    <font>
      <sz val="11"/>
      <color rgb="FFFF0000"/>
      <name val="Times New Roman"/>
      <family val="1"/>
    </font>
    <font>
      <b/>
      <sz val="11"/>
      <color rgb="FFFF0000"/>
      <name val="Times New Roman"/>
      <family val="1"/>
    </font>
    <font>
      <b/>
      <sz val="16"/>
      <name val="Times New Roman"/>
      <family val="1"/>
    </font>
    <font>
      <sz val="11"/>
      <color indexed="43"/>
      <name val="Times New Roman"/>
      <family val="1"/>
    </font>
    <font>
      <b/>
      <i/>
      <sz val="11"/>
      <color rgb="FFFF0000"/>
      <name val="Times New Roman"/>
      <family val="1"/>
    </font>
    <font>
      <b/>
      <sz val="14"/>
      <color rgb="FF000000"/>
      <name val="Times New Roman"/>
      <family val="1"/>
    </font>
    <font>
      <i/>
      <sz val="9"/>
      <color theme="1"/>
      <name val="Times New Roman"/>
      <family val="1"/>
    </font>
    <font>
      <sz val="10"/>
      <name val="Times New Roman"/>
      <family val="1"/>
    </font>
    <font>
      <sz val="11"/>
      <color indexed="9"/>
      <name val="Times New Roman"/>
      <family val="1"/>
    </font>
    <font>
      <u/>
      <sz val="11"/>
      <color theme="10"/>
      <name val="Calibri"/>
      <family val="2"/>
    </font>
    <font>
      <u/>
      <sz val="11"/>
      <color rgb="FF0000FF"/>
      <name val="Calibri"/>
      <family val="2"/>
    </font>
    <font>
      <b/>
      <i/>
      <sz val="9"/>
      <name val="Times New Roman"/>
      <family val="1"/>
    </font>
    <font>
      <sz val="11"/>
      <color indexed="8"/>
      <name val="Calibri"/>
      <family val="2"/>
    </font>
    <font>
      <b/>
      <sz val="11"/>
      <color indexed="8"/>
      <name val="Calibri"/>
      <family val="2"/>
    </font>
    <font>
      <sz val="11"/>
      <color indexed="43"/>
      <name val="Calibri"/>
      <family val="2"/>
    </font>
    <font>
      <b/>
      <sz val="11"/>
      <color theme="1"/>
      <name val="Calibri"/>
      <family val="2"/>
      <scheme val="minor"/>
    </font>
    <font>
      <sz val="8"/>
      <color rgb="FF000000"/>
      <name val="Segoe UI"/>
      <family val="2"/>
    </font>
    <font>
      <b/>
      <sz val="16"/>
      <color theme="1"/>
      <name val="Times New Roman"/>
      <family val="1"/>
    </font>
    <font>
      <vertAlign val="superscript"/>
      <sz val="11"/>
      <color theme="1"/>
      <name val="Times New Roman"/>
      <family val="1"/>
    </font>
    <font>
      <b/>
      <i/>
      <sz val="11"/>
      <color theme="1"/>
      <name val="Times New Roman"/>
      <family val="1"/>
    </font>
    <font>
      <b/>
      <sz val="12"/>
      <color theme="1"/>
      <name val="Times New Roman"/>
      <family val="1"/>
    </font>
    <font>
      <strike/>
      <sz val="11"/>
      <color theme="1"/>
      <name val="Times New Roman"/>
      <family val="1"/>
    </font>
    <font>
      <sz val="11"/>
      <color indexed="10"/>
      <name val="Times New Roman"/>
      <family val="1"/>
    </font>
    <font>
      <b/>
      <i/>
      <sz val="11"/>
      <name val="Times New Roman"/>
      <family val="1"/>
    </font>
    <font>
      <sz val="11"/>
      <color rgb="FF006100"/>
      <name val="Calibri"/>
      <family val="2"/>
      <scheme val="minor"/>
    </font>
    <font>
      <sz val="11"/>
      <color rgb="FF9C0006"/>
      <name val="Calibri"/>
      <family val="2"/>
      <scheme val="minor"/>
    </font>
    <font>
      <sz val="11"/>
      <color rgb="FFFF0000"/>
      <name val="Calibri"/>
      <family val="2"/>
      <scheme val="minor"/>
    </font>
    <font>
      <u/>
      <sz val="11"/>
      <color rgb="FF000000"/>
      <name val="Times New Roman"/>
      <family val="1"/>
    </font>
    <font>
      <i/>
      <sz val="11"/>
      <color rgb="FF000000"/>
      <name val="Times New Roman"/>
      <family val="1"/>
    </font>
    <font>
      <b/>
      <i/>
      <sz val="11"/>
      <color indexed="8"/>
      <name val="Times New Roman"/>
      <family val="1"/>
    </font>
    <font>
      <b/>
      <sz val="11"/>
      <color rgb="FFFFFFFF"/>
      <name val="Times New Roman"/>
      <family val="1"/>
    </font>
    <font>
      <sz val="11"/>
      <color theme="1"/>
      <name val="Arial"/>
      <family val="2"/>
    </font>
    <font>
      <b/>
      <sz val="11"/>
      <color theme="0"/>
      <name val="Times New Roman"/>
      <family val="1"/>
    </font>
    <font>
      <sz val="20"/>
      <color theme="1"/>
      <name val="Calibri"/>
      <family val="2"/>
      <scheme val="minor"/>
    </font>
    <font>
      <sz val="18"/>
      <color theme="1"/>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sz val="11"/>
      <color rgb="FF9C6500"/>
      <name val="Calibri"/>
      <family val="2"/>
      <scheme val="minor"/>
    </font>
    <font>
      <sz val="11"/>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u/>
      <sz val="11"/>
      <color theme="10"/>
      <name val="Calibri"/>
      <family val="2"/>
      <scheme val="minor"/>
    </font>
    <font>
      <b/>
      <i/>
      <sz val="11"/>
      <color rgb="FF000000"/>
      <name val="Times New Roman"/>
      <family val="1"/>
    </font>
  </fonts>
  <fills count="1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59996337778862885"/>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249977111117893"/>
        <bgColor indexed="64"/>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7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indexed="64"/>
      </left>
      <right/>
      <top style="medium">
        <color auto="1"/>
      </top>
      <bottom/>
      <diagonal/>
    </border>
    <border>
      <left/>
      <right style="thin">
        <color auto="1"/>
      </right>
      <top style="medium">
        <color indexed="64"/>
      </top>
      <bottom/>
      <diagonal/>
    </border>
    <border>
      <left style="thin">
        <color indexed="64"/>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indexed="64"/>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right/>
      <top/>
      <bottom style="thin">
        <color auto="1"/>
      </bottom>
      <diagonal/>
    </border>
    <border>
      <left/>
      <right style="medium">
        <color indexed="64"/>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rgb="FF000000"/>
      </right>
      <top style="medium">
        <color auto="1"/>
      </top>
      <bottom style="medium">
        <color auto="1"/>
      </bottom>
      <diagonal/>
    </border>
    <border>
      <left style="thin">
        <color auto="1"/>
      </left>
      <right/>
      <top style="medium">
        <color auto="1"/>
      </top>
      <bottom style="thin">
        <color auto="1"/>
      </bottom>
      <diagonal/>
    </border>
    <border>
      <left style="medium">
        <color indexed="64"/>
      </left>
      <right/>
      <top/>
      <bottom style="thin">
        <color auto="1"/>
      </bottom>
      <diagonal/>
    </border>
    <border>
      <left/>
      <right style="thin">
        <color auto="1"/>
      </right>
      <top style="medium">
        <color auto="1"/>
      </top>
      <bottom style="medium">
        <color auto="1"/>
      </bottom>
      <diagonal/>
    </border>
    <border>
      <left style="medium">
        <color auto="1"/>
      </left>
      <right/>
      <top style="thin">
        <color indexed="64"/>
      </top>
      <bottom/>
      <diagonal/>
    </border>
  </borders>
  <cellStyleXfs count="6">
    <xf numFmtId="0" fontId="0" fillId="0" borderId="0"/>
    <xf numFmtId="0" fontId="22"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55" fillId="8" borderId="0" applyNumberFormat="0" applyBorder="0" applyAlignment="0" applyProtection="0"/>
    <xf numFmtId="0" fontId="61" fillId="0" borderId="0" applyNumberFormat="0" applyFill="0" applyBorder="0" applyAlignment="0" applyProtection="0"/>
  </cellStyleXfs>
  <cellXfs count="1332">
    <xf numFmtId="0" fontId="0" fillId="0" borderId="0" xfId="0"/>
    <xf numFmtId="0" fontId="1" fillId="2" borderId="1" xfId="0" applyFont="1" applyFill="1" applyBorder="1"/>
    <xf numFmtId="0" fontId="1" fillId="2" borderId="2" xfId="0" applyFont="1" applyFill="1" applyBorder="1" applyAlignment="1">
      <alignment horizontal="left"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8" xfId="0" applyFont="1" applyFill="1" applyBorder="1"/>
    <xf numFmtId="0" fontId="5" fillId="0" borderId="9" xfId="0" applyFont="1" applyBorder="1" applyAlignment="1">
      <alignment horizontal="center" vertical="center" wrapText="1"/>
    </xf>
    <xf numFmtId="0" fontId="6" fillId="3" borderId="11" xfId="0" applyFont="1" applyFill="1" applyBorder="1" applyAlignment="1">
      <alignment horizontal="center" vertical="center" wrapText="1"/>
    </xf>
    <xf numFmtId="0" fontId="1" fillId="2" borderId="4" xfId="0" applyFont="1" applyFill="1" applyBorder="1" applyAlignment="1">
      <alignment horizontal="left" vertical="center"/>
    </xf>
    <xf numFmtId="0" fontId="1" fillId="2" borderId="8" xfId="0" applyFont="1" applyFill="1" applyBorder="1" applyAlignment="1">
      <alignment horizontal="left" vertical="center"/>
    </xf>
    <xf numFmtId="0" fontId="8" fillId="0" borderId="21" xfId="0" applyFont="1" applyBorder="1" applyAlignment="1">
      <alignment horizontal="left" vertical="top" wrapText="1"/>
    </xf>
    <xf numFmtId="0" fontId="1" fillId="0" borderId="39" xfId="0" applyFont="1" applyBorder="1" applyAlignment="1">
      <alignment horizontal="left" vertical="top" wrapText="1"/>
    </xf>
    <xf numFmtId="0" fontId="1" fillId="0" borderId="26" xfId="0" applyFont="1" applyBorder="1" applyAlignment="1">
      <alignment horizontal="left" vertical="top" wrapText="1"/>
    </xf>
    <xf numFmtId="0" fontId="9" fillId="0" borderId="27" xfId="0" applyFont="1" applyBorder="1" applyAlignment="1">
      <alignment horizontal="left" vertical="top" wrapText="1"/>
    </xf>
    <xf numFmtId="0" fontId="1" fillId="2" borderId="47" xfId="0" applyFont="1" applyFill="1" applyBorder="1" applyAlignment="1">
      <alignment vertical="center"/>
    </xf>
    <xf numFmtId="0" fontId="1" fillId="2" borderId="48" xfId="0" applyFont="1" applyFill="1" applyBorder="1" applyAlignment="1">
      <alignment vertical="center"/>
    </xf>
    <xf numFmtId="0" fontId="1" fillId="2" borderId="49" xfId="0" applyFont="1" applyFill="1" applyBorder="1" applyAlignment="1">
      <alignment vertical="center"/>
    </xf>
    <xf numFmtId="0" fontId="9" fillId="0" borderId="0" xfId="0" applyFont="1"/>
    <xf numFmtId="0" fontId="9" fillId="2" borderId="4" xfId="0" applyFont="1" applyFill="1" applyBorder="1"/>
    <xf numFmtId="0" fontId="12" fillId="2" borderId="8" xfId="0" applyFont="1" applyFill="1" applyBorder="1"/>
    <xf numFmtId="0" fontId="9" fillId="2" borderId="1" xfId="0" applyFont="1" applyFill="1" applyBorder="1"/>
    <xf numFmtId="0" fontId="9" fillId="2" borderId="2" xfId="0" applyFont="1" applyFill="1" applyBorder="1"/>
    <xf numFmtId="0" fontId="9" fillId="2" borderId="3" xfId="0" applyFont="1" applyFill="1" applyBorder="1"/>
    <xf numFmtId="0" fontId="11" fillId="2" borderId="8" xfId="0" applyFont="1" applyFill="1" applyBorder="1" applyAlignment="1">
      <alignment vertical="top" wrapText="1"/>
    </xf>
    <xf numFmtId="0" fontId="11" fillId="2" borderId="4" xfId="0" applyFont="1" applyFill="1" applyBorder="1" applyAlignment="1">
      <alignment vertical="top" wrapText="1"/>
    </xf>
    <xf numFmtId="0" fontId="11" fillId="2" borderId="0" xfId="0" applyFont="1" applyFill="1"/>
    <xf numFmtId="0" fontId="11" fillId="2" borderId="0" xfId="0" applyFont="1" applyFill="1" applyAlignment="1">
      <alignment vertical="top" wrapText="1"/>
    </xf>
    <xf numFmtId="0" fontId="12" fillId="2" borderId="0" xfId="0" applyFont="1" applyFill="1" applyAlignment="1">
      <alignment vertical="top" wrapText="1"/>
    </xf>
    <xf numFmtId="0" fontId="11" fillId="2" borderId="47" xfId="0" applyFont="1" applyFill="1" applyBorder="1" applyAlignment="1">
      <alignment vertical="top" wrapText="1"/>
    </xf>
    <xf numFmtId="0" fontId="11" fillId="2" borderId="49" xfId="0" applyFont="1" applyFill="1" applyBorder="1" applyAlignment="1">
      <alignment vertical="top" wrapText="1"/>
    </xf>
    <xf numFmtId="0" fontId="1" fillId="0" borderId="0" xfId="0" applyFont="1"/>
    <xf numFmtId="0" fontId="11" fillId="0" borderId="28" xfId="0" applyFont="1" applyFill="1" applyBorder="1" applyAlignment="1">
      <alignment horizontal="left" vertical="top" wrapText="1"/>
    </xf>
    <xf numFmtId="0" fontId="12" fillId="2" borderId="0" xfId="0" applyFont="1" applyFill="1" applyAlignment="1">
      <alignment horizontal="left"/>
    </xf>
    <xf numFmtId="0" fontId="4" fillId="2" borderId="0" xfId="0" applyFont="1" applyFill="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1" fillId="2" borderId="8" xfId="0" applyFont="1" applyFill="1" applyBorder="1" applyAlignment="1">
      <alignment vertical="top" wrapText="1"/>
    </xf>
    <xf numFmtId="0" fontId="1" fillId="2" borderId="0" xfId="0" applyFont="1" applyFill="1" applyAlignment="1">
      <alignment vertical="top" wrapText="1"/>
    </xf>
    <xf numFmtId="0" fontId="1" fillId="2" borderId="4" xfId="0" applyFont="1" applyFill="1" applyBorder="1" applyAlignment="1">
      <alignment horizontal="left" vertical="center" wrapText="1"/>
    </xf>
    <xf numFmtId="0" fontId="9" fillId="0" borderId="0" xfId="0" applyFont="1" applyAlignment="1">
      <alignment horizontal="center" wrapText="1"/>
    </xf>
    <xf numFmtId="0" fontId="9" fillId="0" borderId="0" xfId="0" applyFont="1" applyAlignment="1">
      <alignmen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Font="1" applyFill="1"/>
    <xf numFmtId="0" fontId="4"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48"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3" fontId="6" fillId="0" borderId="25" xfId="0" applyNumberFormat="1" applyFont="1" applyBorder="1" applyAlignment="1" applyProtection="1">
      <alignment horizontal="left" vertical="top" wrapText="1"/>
      <protection locked="0"/>
    </xf>
    <xf numFmtId="3" fontId="6" fillId="0" borderId="33" xfId="0" applyNumberFormat="1" applyFont="1" applyBorder="1" applyAlignment="1" applyProtection="1">
      <alignment horizontal="left" vertical="top" wrapText="1" indent="1"/>
      <protection locked="0"/>
    </xf>
    <xf numFmtId="3" fontId="6" fillId="0" borderId="36" xfId="0" applyNumberFormat="1" applyFont="1" applyBorder="1" applyAlignment="1" applyProtection="1">
      <alignment horizontal="left" vertical="top" wrapText="1" indent="2"/>
      <protection locked="0"/>
    </xf>
    <xf numFmtId="3" fontId="6" fillId="0" borderId="27" xfId="0" applyNumberFormat="1" applyFont="1" applyBorder="1" applyAlignment="1" applyProtection="1">
      <alignment horizontal="right" vertical="center" wrapText="1" indent="5"/>
      <protection locked="0"/>
    </xf>
    <xf numFmtId="0" fontId="12" fillId="2" borderId="0" xfId="0" applyFont="1" applyFill="1" applyAlignment="1">
      <alignment horizontal="left" vertical="center" wrapText="1"/>
    </xf>
    <xf numFmtId="3" fontId="1" fillId="0" borderId="36" xfId="0" applyNumberFormat="1" applyFont="1" applyBorder="1" applyAlignment="1" applyProtection="1">
      <alignment horizontal="left" vertical="top" wrapText="1" indent="4"/>
      <protection locked="0"/>
    </xf>
    <xf numFmtId="3" fontId="1" fillId="0" borderId="27" xfId="0" applyNumberFormat="1" applyFont="1" applyBorder="1" applyAlignment="1" applyProtection="1">
      <alignment horizontal="right" vertical="center" wrapText="1" indent="1"/>
      <protection locked="0"/>
    </xf>
    <xf numFmtId="3" fontId="1" fillId="0" borderId="37" xfId="0" applyNumberFormat="1" applyFont="1" applyBorder="1" applyAlignment="1" applyProtection="1">
      <alignment horizontal="left" vertical="top" wrapText="1" indent="4"/>
      <protection locked="0"/>
    </xf>
    <xf numFmtId="3" fontId="1" fillId="0" borderId="39" xfId="0" applyNumberFormat="1" applyFont="1" applyBorder="1" applyAlignment="1" applyProtection="1">
      <alignment horizontal="right" vertical="center" wrapText="1" indent="1"/>
      <protection locked="0"/>
    </xf>
    <xf numFmtId="3" fontId="1" fillId="2" borderId="0" xfId="0" applyNumberFormat="1" applyFont="1" applyFill="1" applyAlignment="1" applyProtection="1">
      <alignment horizontal="left" vertical="top" wrapText="1" indent="4"/>
      <protection locked="0"/>
    </xf>
    <xf numFmtId="3" fontId="1" fillId="2" borderId="0" xfId="0" applyNumberFormat="1" applyFont="1" applyFill="1" applyAlignment="1" applyProtection="1">
      <alignment horizontal="right" vertical="center" wrapText="1" indent="1"/>
      <protection locked="0"/>
    </xf>
    <xf numFmtId="0" fontId="6" fillId="2" borderId="0" xfId="0" applyFont="1" applyFill="1" applyAlignment="1" applyProtection="1">
      <alignment horizontal="left" vertical="top" wrapText="1"/>
      <protection locked="0"/>
    </xf>
    <xf numFmtId="0" fontId="6" fillId="0" borderId="3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5" fillId="0" borderId="36" xfId="0" applyFont="1" applyBorder="1" applyAlignment="1">
      <alignment horizontal="left" vertical="center" wrapText="1"/>
    </xf>
    <xf numFmtId="3" fontId="6" fillId="0" borderId="27" xfId="0" applyNumberFormat="1" applyFont="1" applyBorder="1" applyAlignment="1" applyProtection="1">
      <alignment horizontal="center" vertical="center" wrapText="1"/>
      <protection locked="0"/>
    </xf>
    <xf numFmtId="0" fontId="1" fillId="0" borderId="36" xfId="0" applyFont="1" applyBorder="1" applyAlignment="1">
      <alignment horizontal="left" vertical="top" wrapText="1" indent="1"/>
    </xf>
    <xf numFmtId="0" fontId="4" fillId="2" borderId="0" xfId="0" applyFont="1" applyFill="1" applyAlignment="1">
      <alignment horizontal="left" vertical="center" wrapText="1"/>
    </xf>
    <xf numFmtId="0" fontId="6" fillId="0" borderId="50"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3" fontId="7" fillId="0" borderId="36" xfId="0" applyNumberFormat="1" applyFont="1" applyBorder="1" applyAlignment="1" applyProtection="1">
      <alignment horizontal="left" vertical="center" wrapText="1"/>
      <protection locked="0"/>
    </xf>
    <xf numFmtId="3" fontId="6" fillId="0" borderId="27" xfId="0" applyNumberFormat="1" applyFont="1" applyBorder="1" applyAlignment="1" applyProtection="1">
      <alignment horizontal="left" vertical="center" wrapText="1" indent="1"/>
      <protection locked="0"/>
    </xf>
    <xf numFmtId="3" fontId="7" fillId="0" borderId="36" xfId="0" applyNumberFormat="1" applyFont="1" applyBorder="1" applyAlignment="1" applyProtection="1">
      <alignment horizontal="left" vertical="center" wrapText="1" indent="2"/>
      <protection locked="0"/>
    </xf>
    <xf numFmtId="3" fontId="9" fillId="0" borderId="0" xfId="0" applyNumberFormat="1" applyFont="1"/>
    <xf numFmtId="3" fontId="8" fillId="0" borderId="36" xfId="0" applyNumberFormat="1" applyFont="1" applyBorder="1" applyAlignment="1" applyProtection="1">
      <alignment horizontal="left" vertical="center" wrapText="1" indent="3"/>
      <protection locked="0"/>
    </xf>
    <xf numFmtId="3" fontId="1" fillId="0" borderId="27" xfId="0" applyNumberFormat="1" applyFont="1" applyBorder="1" applyAlignment="1" applyProtection="1">
      <alignment horizontal="right" vertical="center" wrapText="1" indent="5"/>
      <protection locked="0"/>
    </xf>
    <xf numFmtId="3" fontId="8" fillId="0" borderId="36" xfId="0" applyNumberFormat="1" applyFont="1" applyBorder="1" applyAlignment="1" applyProtection="1">
      <alignment horizontal="left" vertical="center" wrapText="1" indent="5"/>
      <protection locked="0"/>
    </xf>
    <xf numFmtId="3" fontId="8" fillId="0" borderId="37" xfId="0" applyNumberFormat="1" applyFont="1" applyBorder="1" applyAlignment="1" applyProtection="1">
      <alignment horizontal="left" vertical="center" wrapText="1" indent="3"/>
      <protection locked="0"/>
    </xf>
    <xf numFmtId="3" fontId="1" fillId="0" borderId="39" xfId="0" applyNumberFormat="1" applyFont="1" applyBorder="1" applyAlignment="1" applyProtection="1">
      <alignment horizontal="right" vertical="center" wrapText="1" indent="5"/>
      <protection locked="0"/>
    </xf>
    <xf numFmtId="3" fontId="8" fillId="2" borderId="0" xfId="0" applyNumberFormat="1" applyFont="1" applyFill="1" applyAlignment="1" applyProtection="1">
      <alignment horizontal="left" vertical="center" wrapText="1" indent="3"/>
      <protection locked="0"/>
    </xf>
    <xf numFmtId="3" fontId="1" fillId="2" borderId="0" xfId="0" applyNumberFormat="1" applyFont="1" applyFill="1" applyAlignment="1" applyProtection="1">
      <alignment horizontal="right" vertical="center" wrapText="1" indent="5"/>
      <protection locked="0"/>
    </xf>
    <xf numFmtId="0" fontId="9" fillId="2" borderId="0" xfId="0" applyFont="1" applyFill="1"/>
    <xf numFmtId="0" fontId="5" fillId="0" borderId="25" xfId="0" applyFont="1" applyBorder="1" applyAlignment="1">
      <alignment horizontal="left" vertical="center" wrapText="1"/>
    </xf>
    <xf numFmtId="3" fontId="6" fillId="0" borderId="33" xfId="0" applyNumberFormat="1" applyFont="1" applyBorder="1" applyAlignment="1" applyProtection="1">
      <alignment horizontal="left" vertical="center" wrapText="1" indent="1"/>
      <protection locked="0"/>
    </xf>
    <xf numFmtId="0" fontId="6" fillId="3" borderId="36" xfId="0" applyFont="1" applyFill="1" applyBorder="1" applyAlignment="1">
      <alignment vertical="top" wrapText="1"/>
    </xf>
    <xf numFmtId="0" fontId="6" fillId="0" borderId="25" xfId="0" applyFont="1" applyBorder="1" applyAlignment="1">
      <alignment vertical="top" wrapText="1"/>
    </xf>
    <xf numFmtId="3" fontId="6" fillId="0" borderId="27" xfId="0" applyNumberFormat="1" applyFont="1" applyBorder="1" applyAlignment="1" applyProtection="1">
      <alignment horizontal="right" vertical="center" wrapText="1" indent="7"/>
      <protection locked="0"/>
    </xf>
    <xf numFmtId="0" fontId="1" fillId="3" borderId="36" xfId="0" applyFont="1" applyFill="1" applyBorder="1" applyAlignment="1">
      <alignment vertical="top" wrapText="1"/>
    </xf>
    <xf numFmtId="3" fontId="1" fillId="3" borderId="27" xfId="0" applyNumberFormat="1" applyFont="1" applyFill="1" applyBorder="1" applyAlignment="1">
      <alignment horizontal="right" vertical="top" wrapText="1" indent="1"/>
    </xf>
    <xf numFmtId="0" fontId="1" fillId="0" borderId="36" xfId="0" applyFont="1" applyBorder="1" applyAlignment="1">
      <alignment vertical="top" wrapText="1"/>
    </xf>
    <xf numFmtId="0" fontId="8" fillId="3" borderId="36" xfId="0" applyFont="1" applyFill="1" applyBorder="1" applyAlignment="1">
      <alignment horizontal="left" vertical="top" wrapText="1" indent="2"/>
    </xf>
    <xf numFmtId="3" fontId="1" fillId="3" borderId="27" xfId="0" applyNumberFormat="1" applyFont="1" applyFill="1" applyBorder="1" applyAlignment="1">
      <alignment horizontal="right" vertical="top" wrapText="1" indent="10"/>
    </xf>
    <xf numFmtId="0" fontId="8" fillId="0" borderId="36" xfId="0" applyFont="1" applyBorder="1" applyAlignment="1">
      <alignment horizontal="left" vertical="top" wrapText="1" indent="2"/>
    </xf>
    <xf numFmtId="0" fontId="6" fillId="2" borderId="0" xfId="0" applyFont="1" applyFill="1" applyAlignment="1">
      <alignment horizontal="left" vertical="center" wrapText="1"/>
    </xf>
    <xf numFmtId="0" fontId="1" fillId="3" borderId="36" xfId="0" applyFont="1" applyFill="1" applyBorder="1" applyAlignment="1">
      <alignment horizontal="left" vertical="top" wrapText="1" indent="2"/>
    </xf>
    <xf numFmtId="0" fontId="1" fillId="0" borderId="36" xfId="0" applyFont="1" applyBorder="1" applyAlignment="1">
      <alignment horizontal="left" vertical="top" wrapText="1" indent="2"/>
    </xf>
    <xf numFmtId="0" fontId="8" fillId="3" borderId="36" xfId="0" applyFont="1" applyFill="1" applyBorder="1" applyAlignment="1">
      <alignment vertical="top" wrapText="1"/>
    </xf>
    <xf numFmtId="0" fontId="6" fillId="0" borderId="36" xfId="0" applyFont="1" applyBorder="1" applyAlignment="1">
      <alignment vertical="top" wrapText="1"/>
    </xf>
    <xf numFmtId="0" fontId="9" fillId="0" borderId="36" xfId="0" applyFont="1" applyBorder="1" applyAlignment="1">
      <alignment horizontal="left" vertical="center" wrapText="1"/>
    </xf>
    <xf numFmtId="3" fontId="1" fillId="0" borderId="27" xfId="0" applyNumberFormat="1" applyFont="1" applyBorder="1" applyAlignment="1">
      <alignment horizontal="right" vertical="top" wrapText="1" indent="1"/>
    </xf>
    <xf numFmtId="0" fontId="8" fillId="3" borderId="28" xfId="0" applyFont="1" applyFill="1" applyBorder="1" applyAlignment="1">
      <alignment vertical="top" wrapText="1"/>
    </xf>
    <xf numFmtId="0" fontId="1" fillId="3" borderId="28" xfId="0" applyFont="1" applyFill="1" applyBorder="1" applyAlignment="1">
      <alignment vertical="top" wrapText="1"/>
    </xf>
    <xf numFmtId="0" fontId="6" fillId="0" borderId="36" xfId="0" applyFont="1" applyBorder="1" applyAlignment="1">
      <alignment vertical="center" wrapText="1"/>
    </xf>
    <xf numFmtId="0" fontId="9" fillId="0" borderId="37" xfId="0" applyFont="1" applyBorder="1" applyAlignment="1">
      <alignment horizontal="left" vertical="center" wrapText="1"/>
    </xf>
    <xf numFmtId="3" fontId="1" fillId="0" borderId="39" xfId="0" applyNumberFormat="1" applyFont="1" applyBorder="1" applyAlignment="1">
      <alignment horizontal="right" vertical="top" wrapText="1" indent="1"/>
    </xf>
    <xf numFmtId="0" fontId="9" fillId="2" borderId="0" xfId="0" applyFont="1" applyFill="1" applyAlignment="1">
      <alignment horizontal="left" vertical="center" wrapText="1"/>
    </xf>
    <xf numFmtId="3" fontId="1" fillId="2" borderId="0" xfId="0" applyNumberFormat="1" applyFont="1" applyFill="1" applyAlignment="1">
      <alignment horizontal="right" vertical="top" wrapText="1" indent="1"/>
    </xf>
    <xf numFmtId="0" fontId="6" fillId="0" borderId="12" xfId="0" applyFont="1" applyBorder="1" applyAlignment="1" applyProtection="1">
      <alignment horizontal="center" vertical="center" wrapText="1"/>
      <protection locked="0"/>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36" xfId="0" applyFont="1" applyBorder="1" applyAlignment="1">
      <alignment horizontal="left" vertical="center" wrapText="1"/>
    </xf>
    <xf numFmtId="3" fontId="6" fillId="0" borderId="26" xfId="0" applyNumberFormat="1" applyFont="1" applyBorder="1" applyAlignment="1" applyProtection="1">
      <alignment horizontal="right" vertical="center" wrapText="1" indent="9"/>
      <protection locked="0"/>
    </xf>
    <xf numFmtId="15" fontId="1" fillId="0" borderId="27" xfId="0" applyNumberFormat="1" applyFont="1" applyBorder="1" applyAlignment="1">
      <alignment horizontal="center" vertical="top" wrapText="1"/>
    </xf>
    <xf numFmtId="3" fontId="6" fillId="0" borderId="26" xfId="0" applyNumberFormat="1" applyFont="1" applyBorder="1" applyAlignment="1" applyProtection="1">
      <alignment horizontal="right" vertical="center" wrapText="1" indent="7"/>
      <protection locked="0"/>
    </xf>
    <xf numFmtId="3" fontId="1" fillId="0" borderId="26" xfId="0" applyNumberFormat="1" applyFont="1" applyBorder="1" applyAlignment="1" applyProtection="1">
      <alignment horizontal="right" vertical="center" wrapText="1" indent="5"/>
      <protection locked="0"/>
    </xf>
    <xf numFmtId="0" fontId="6" fillId="2" borderId="0" xfId="0" applyFont="1" applyFill="1" applyAlignment="1">
      <alignment horizontal="left" vertical="top" wrapText="1"/>
    </xf>
    <xf numFmtId="3" fontId="1" fillId="0" borderId="26" xfId="0" applyNumberFormat="1" applyFont="1" applyBorder="1" applyAlignment="1" applyProtection="1">
      <alignment horizontal="right" vertical="center" wrapText="1" indent="1"/>
      <protection locked="0"/>
    </xf>
    <xf numFmtId="0" fontId="8" fillId="0" borderId="36" xfId="0" applyFont="1" applyBorder="1" applyAlignment="1">
      <alignment vertical="top" wrapText="1"/>
    </xf>
    <xf numFmtId="3" fontId="1" fillId="0" borderId="38" xfId="0" applyNumberFormat="1" applyFont="1" applyBorder="1" applyAlignment="1" applyProtection="1">
      <alignment horizontal="right" vertical="center" wrapText="1" indent="1"/>
      <protection locked="0"/>
    </xf>
    <xf numFmtId="15" fontId="1" fillId="0" borderId="39" xfId="0" applyNumberFormat="1" applyFont="1" applyBorder="1" applyAlignment="1">
      <alignment horizontal="center" vertical="top" wrapText="1"/>
    </xf>
    <xf numFmtId="0" fontId="1" fillId="2" borderId="47" xfId="0" applyFont="1" applyFill="1" applyBorder="1" applyAlignment="1">
      <alignment horizontal="left" vertical="center" wrapText="1"/>
    </xf>
    <xf numFmtId="0" fontId="1" fillId="2" borderId="48" xfId="0" applyFont="1" applyFill="1" applyBorder="1" applyAlignment="1">
      <alignment vertical="top" wrapText="1"/>
    </xf>
    <xf numFmtId="0" fontId="1" fillId="0" borderId="37" xfId="0" applyFont="1" applyBorder="1" applyAlignment="1">
      <alignment horizontal="left" vertical="top" wrapText="1" indent="1"/>
    </xf>
    <xf numFmtId="0" fontId="9" fillId="0" borderId="0" xfId="0" applyFont="1" applyAlignment="1">
      <alignment horizontal="right"/>
    </xf>
    <xf numFmtId="0" fontId="9" fillId="2" borderId="1" xfId="0" applyFont="1" applyFill="1" applyBorder="1" applyAlignment="1">
      <alignment horizontal="right"/>
    </xf>
    <xf numFmtId="0" fontId="9" fillId="2" borderId="2" xfId="0" applyFont="1" applyFill="1" applyBorder="1" applyAlignment="1">
      <alignment horizontal="right"/>
    </xf>
    <xf numFmtId="0" fontId="9" fillId="2" borderId="4" xfId="0" applyFont="1" applyFill="1" applyBorder="1" applyAlignment="1">
      <alignment horizontal="right"/>
    </xf>
    <xf numFmtId="0" fontId="9" fillId="2" borderId="0" xfId="0" applyFont="1" applyFill="1" applyAlignment="1">
      <alignment horizontal="right"/>
    </xf>
    <xf numFmtId="0" fontId="18" fillId="0" borderId="55" xfId="0" applyFont="1" applyBorder="1" applyAlignment="1">
      <alignment horizontal="center" readingOrder="1"/>
    </xf>
    <xf numFmtId="0" fontId="9" fillId="2" borderId="8" xfId="0" applyFont="1" applyFill="1" applyBorder="1"/>
    <xf numFmtId="0" fontId="5" fillId="2" borderId="0" xfId="0" applyFont="1" applyFill="1" applyAlignment="1">
      <alignment horizontal="right"/>
    </xf>
    <xf numFmtId="0" fontId="1" fillId="2" borderId="4" xfId="0" applyFont="1" applyFill="1" applyBorder="1" applyAlignment="1">
      <alignment horizontal="right"/>
    </xf>
    <xf numFmtId="0" fontId="1" fillId="2" borderId="0" xfId="0" applyFont="1" applyFill="1" applyAlignment="1">
      <alignment horizontal="right"/>
    </xf>
    <xf numFmtId="0" fontId="6" fillId="2" borderId="0" xfId="0" applyFont="1" applyFill="1" applyAlignment="1">
      <alignment horizontal="right" vertical="center"/>
    </xf>
    <xf numFmtId="0" fontId="7" fillId="3" borderId="55" xfId="0" applyFont="1" applyFill="1" applyBorder="1" applyAlignment="1" applyProtection="1">
      <alignment horizontal="center" vertical="center" wrapText="1"/>
      <protection locked="0"/>
    </xf>
    <xf numFmtId="0" fontId="6" fillId="2" borderId="0" xfId="0" applyFont="1" applyFill="1" applyAlignment="1">
      <alignment horizontal="right" vertical="top"/>
    </xf>
    <xf numFmtId="0" fontId="1" fillId="0" borderId="58" xfId="0" applyFont="1" applyBorder="1" applyAlignment="1" applyProtection="1">
      <alignment horizontal="left" vertical="top" wrapText="1"/>
      <protection locked="0"/>
    </xf>
    <xf numFmtId="0" fontId="1" fillId="0" borderId="59" xfId="0" applyFont="1" applyBorder="1" applyAlignment="1" applyProtection="1">
      <alignment horizontal="left" vertical="top" wrapText="1"/>
      <protection locked="0"/>
    </xf>
    <xf numFmtId="0" fontId="1" fillId="2" borderId="4" xfId="0" applyFont="1" applyFill="1" applyBorder="1" applyAlignment="1">
      <alignment horizontal="right" vertical="center"/>
    </xf>
    <xf numFmtId="1" fontId="1" fillId="0" borderId="60" xfId="0" applyNumberFormat="1" applyFont="1" applyBorder="1" applyAlignment="1" applyProtection="1">
      <alignment horizontal="left" vertical="center"/>
      <protection locked="0"/>
    </xf>
    <xf numFmtId="0" fontId="20" fillId="0" borderId="0" xfId="0" applyFont="1"/>
    <xf numFmtId="1" fontId="1" fillId="0" borderId="61" xfId="0" applyNumberFormat="1" applyFont="1" applyBorder="1" applyAlignment="1" applyProtection="1">
      <alignment horizontal="left" vertical="center"/>
      <protection locked="0"/>
    </xf>
    <xf numFmtId="0" fontId="1" fillId="2" borderId="4" xfId="0" applyFont="1" applyFill="1" applyBorder="1" applyAlignment="1">
      <alignment horizontal="right" vertical="center" wrapText="1"/>
    </xf>
    <xf numFmtId="1" fontId="1" fillId="0" borderId="62" xfId="0" applyNumberFormat="1" applyFont="1" applyBorder="1" applyAlignment="1" applyProtection="1">
      <alignment horizontal="left" vertical="center" wrapText="1"/>
      <protection locked="0"/>
    </xf>
    <xf numFmtId="0" fontId="4" fillId="2" borderId="0" xfId="0" applyFont="1" applyFill="1" applyAlignment="1">
      <alignment horizontal="right"/>
    </xf>
    <xf numFmtId="0" fontId="1" fillId="0" borderId="58" xfId="0" applyFont="1" applyBorder="1" applyAlignment="1">
      <alignment horizontal="left" vertical="center"/>
    </xf>
    <xf numFmtId="164" fontId="1" fillId="0" borderId="61" xfId="0" applyNumberFormat="1" applyFont="1" applyBorder="1" applyAlignment="1">
      <alignment horizontal="left" vertical="center"/>
    </xf>
    <xf numFmtId="0" fontId="21" fillId="2" borderId="8" xfId="0" applyFont="1" applyFill="1" applyBorder="1"/>
    <xf numFmtId="0" fontId="13" fillId="2" borderId="4" xfId="0" applyFont="1" applyFill="1" applyBorder="1" applyAlignment="1">
      <alignment horizontal="right"/>
    </xf>
    <xf numFmtId="0" fontId="14" fillId="2" borderId="0" xfId="0" applyFont="1" applyFill="1" applyAlignment="1">
      <alignment horizontal="right"/>
    </xf>
    <xf numFmtId="0" fontId="1" fillId="2" borderId="0" xfId="0" applyFont="1" applyFill="1" applyAlignment="1">
      <alignment horizontal="center"/>
    </xf>
    <xf numFmtId="0" fontId="12" fillId="3" borderId="50" xfId="0" applyFont="1" applyFill="1" applyBorder="1" applyAlignment="1">
      <alignment horizontal="right" vertical="center" wrapText="1"/>
    </xf>
    <xf numFmtId="0" fontId="12" fillId="3" borderId="25" xfId="0" applyFont="1" applyFill="1" applyBorder="1" applyAlignment="1">
      <alignment horizontal="right" vertical="center" wrapText="1"/>
    </xf>
    <xf numFmtId="0" fontId="12" fillId="3" borderId="36" xfId="0" applyFont="1" applyFill="1" applyBorder="1" applyAlignment="1">
      <alignment horizontal="right" vertical="center"/>
    </xf>
    <xf numFmtId="0" fontId="12" fillId="3" borderId="47" xfId="0" applyFont="1" applyFill="1" applyBorder="1" applyAlignment="1">
      <alignment horizontal="right" vertical="center" wrapText="1"/>
    </xf>
    <xf numFmtId="0" fontId="1" fillId="3" borderId="39" xfId="0" applyFont="1" applyFill="1" applyBorder="1" applyAlignment="1" applyProtection="1">
      <alignment vertical="center" wrapText="1"/>
      <protection locked="0"/>
    </xf>
    <xf numFmtId="0" fontId="20" fillId="0" borderId="4" xfId="0" applyFont="1" applyBorder="1"/>
    <xf numFmtId="0" fontId="21" fillId="0" borderId="0" xfId="0" applyFont="1"/>
    <xf numFmtId="0" fontId="23" fillId="0" borderId="55" xfId="1" applyFont="1" applyFill="1" applyBorder="1" applyAlignment="1">
      <alignment vertical="center"/>
      <protection locked="0"/>
    </xf>
    <xf numFmtId="0" fontId="12" fillId="2" borderId="0" xfId="0" applyFont="1" applyFill="1" applyAlignment="1">
      <alignment horizontal="right"/>
    </xf>
    <xf numFmtId="0" fontId="1" fillId="0" borderId="60" xfId="0" applyFont="1" applyBorder="1" applyAlignment="1" applyProtection="1">
      <alignment vertical="center"/>
      <protection locked="0"/>
    </xf>
    <xf numFmtId="0" fontId="23" fillId="0" borderId="61" xfId="1" applyFont="1" applyFill="1" applyBorder="1" applyAlignment="1">
      <alignment vertical="center"/>
      <protection locked="0"/>
    </xf>
    <xf numFmtId="165" fontId="1" fillId="2" borderId="0" xfId="0" applyNumberFormat="1" applyFont="1" applyFill="1" applyAlignment="1" applyProtection="1">
      <alignment horizontal="left"/>
      <protection locked="0"/>
    </xf>
    <xf numFmtId="0" fontId="6" fillId="2" borderId="0" xfId="0" applyFont="1" applyFill="1" applyAlignment="1">
      <alignment horizontal="right"/>
    </xf>
    <xf numFmtId="0" fontId="22" fillId="0" borderId="61" xfId="1" applyFill="1" applyBorder="1" applyAlignment="1" applyProtection="1">
      <alignment vertical="center"/>
      <protection locked="0"/>
    </xf>
    <xf numFmtId="0" fontId="1" fillId="2" borderId="47" xfId="0" applyFont="1" applyFill="1" applyBorder="1" applyAlignment="1">
      <alignment horizontal="right"/>
    </xf>
    <xf numFmtId="0" fontId="1" fillId="2" borderId="48" xfId="0" applyFont="1" applyFill="1" applyBorder="1" applyAlignment="1">
      <alignment horizontal="right"/>
    </xf>
    <xf numFmtId="0" fontId="1" fillId="2" borderId="48" xfId="0" applyFont="1" applyFill="1" applyBorder="1"/>
    <xf numFmtId="0" fontId="1" fillId="2" borderId="49" xfId="0" applyFont="1"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1" fillId="0" borderId="50" xfId="0" applyFont="1" applyBorder="1" applyAlignment="1">
      <alignment horizontal="left" vertical="top" wrapText="1"/>
    </xf>
    <xf numFmtId="0" fontId="11" fillId="0" borderId="26" xfId="0" applyFont="1" applyBorder="1" applyAlignment="1">
      <alignment vertical="top" wrapText="1"/>
    </xf>
    <xf numFmtId="0" fontId="11" fillId="0" borderId="36" xfId="0" applyFont="1" applyBorder="1" applyAlignment="1">
      <alignment vertical="top" wrapText="1"/>
    </xf>
    <xf numFmtId="0" fontId="11" fillId="0" borderId="45" xfId="0" applyFont="1" applyBorder="1" applyAlignment="1">
      <alignment horizontal="left" vertical="top" wrapText="1"/>
    </xf>
    <xf numFmtId="0" fontId="25" fillId="2" borderId="48" xfId="0" applyFont="1" applyFill="1" applyBorder="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5" fillId="0" borderId="0" xfId="0" applyFont="1"/>
    <xf numFmtId="0" fontId="11" fillId="0" borderId="36" xfId="0" applyFont="1" applyFill="1" applyBorder="1" applyAlignment="1">
      <alignment horizontal="left" vertical="top" wrapText="1"/>
    </xf>
    <xf numFmtId="0" fontId="6" fillId="2" borderId="0" xfId="0" applyFont="1" applyFill="1" applyAlignment="1">
      <alignment horizontal="left" vertical="center" wrapText="1"/>
    </xf>
    <xf numFmtId="0" fontId="12" fillId="2" borderId="8" xfId="0" applyFont="1" applyFill="1" applyBorder="1" applyAlignment="1">
      <alignment horizontal="left" vertical="center" wrapText="1"/>
    </xf>
    <xf numFmtId="0" fontId="5" fillId="0" borderId="27" xfId="0" applyFont="1" applyBorder="1" applyAlignment="1">
      <alignment horizontal="center" vertical="center" wrapText="1"/>
    </xf>
    <xf numFmtId="0" fontId="3" fillId="2" borderId="0" xfId="0" applyFont="1" applyFill="1" applyAlignment="1">
      <alignment horizontal="left" vertical="center" wrapText="1"/>
    </xf>
    <xf numFmtId="0" fontId="11" fillId="0" borderId="26" xfId="0" applyFont="1" applyFill="1" applyBorder="1" applyAlignment="1">
      <alignment vertical="top" wrapText="1"/>
    </xf>
    <xf numFmtId="0" fontId="11" fillId="0" borderId="26" xfId="0"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45" xfId="0" applyFont="1" applyFill="1" applyBorder="1" applyAlignment="1">
      <alignment vertical="top" wrapText="1"/>
    </xf>
    <xf numFmtId="0" fontId="11" fillId="0" borderId="28" xfId="0" applyFont="1" applyFill="1" applyBorder="1" applyAlignment="1">
      <alignment vertical="top" wrapText="1"/>
    </xf>
    <xf numFmtId="0" fontId="11" fillId="0" borderId="31" xfId="0" applyFont="1" applyFill="1" applyBorder="1" applyAlignment="1">
      <alignment vertical="top" wrapText="1"/>
    </xf>
    <xf numFmtId="0" fontId="11" fillId="0" borderId="25" xfId="0" applyFont="1" applyFill="1" applyBorder="1" applyAlignment="1">
      <alignment vertical="top" wrapText="1"/>
    </xf>
    <xf numFmtId="0" fontId="11" fillId="0" borderId="24" xfId="0" applyFont="1" applyFill="1" applyBorder="1" applyAlignment="1">
      <alignment vertical="top" wrapText="1"/>
    </xf>
    <xf numFmtId="0" fontId="11" fillId="0" borderId="36" xfId="0" applyFont="1" applyFill="1" applyBorder="1" applyAlignment="1">
      <alignment vertical="top" wrapText="1"/>
    </xf>
    <xf numFmtId="0" fontId="11" fillId="0" borderId="31"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50" xfId="0" applyFont="1" applyFill="1" applyBorder="1" applyAlignment="1">
      <alignment vertical="top" wrapText="1"/>
    </xf>
    <xf numFmtId="0" fontId="11" fillId="0" borderId="45" xfId="0" applyFont="1" applyFill="1" applyBorder="1" applyAlignment="1">
      <alignment horizontal="left" vertical="top" wrapText="1"/>
    </xf>
    <xf numFmtId="0" fontId="11" fillId="0" borderId="37" xfId="0" applyFont="1" applyFill="1" applyBorder="1" applyAlignment="1">
      <alignment vertical="top" wrapText="1"/>
    </xf>
    <xf numFmtId="0" fontId="9" fillId="0" borderId="26" xfId="0" applyFont="1" applyFill="1" applyBorder="1"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2" borderId="0" xfId="0" applyFill="1" applyAlignment="1">
      <alignment horizontal="left" vertical="top"/>
    </xf>
    <xf numFmtId="0" fontId="0" fillId="4" borderId="0" xfId="0" applyFill="1"/>
    <xf numFmtId="0" fontId="0" fillId="4" borderId="8" xfId="0" applyFill="1" applyBorder="1"/>
    <xf numFmtId="0" fontId="0" fillId="2" borderId="0" xfId="0" applyFill="1"/>
    <xf numFmtId="0" fontId="5" fillId="4" borderId="0" xfId="0" applyFont="1" applyFill="1"/>
    <xf numFmtId="0" fontId="0" fillId="3" borderId="0" xfId="0" applyFill="1"/>
    <xf numFmtId="0" fontId="9" fillId="0" borderId="50" xfId="0" applyFont="1" applyBorder="1" applyAlignment="1">
      <alignment horizontal="left" vertical="top"/>
    </xf>
    <xf numFmtId="0" fontId="5" fillId="0" borderId="45" xfId="0" applyFont="1" applyBorder="1" applyAlignment="1">
      <alignment horizontal="center"/>
    </xf>
    <xf numFmtId="0" fontId="9" fillId="4" borderId="0" xfId="0" applyFont="1" applyFill="1"/>
    <xf numFmtId="0" fontId="0" fillId="2" borderId="4" xfId="0" applyFill="1" applyBorder="1" applyAlignment="1">
      <alignment horizontal="left" vertical="top"/>
    </xf>
    <xf numFmtId="0" fontId="5" fillId="4" borderId="0" xfId="0" applyFont="1" applyFill="1" applyAlignment="1">
      <alignment horizontal="left" vertical="top"/>
    </xf>
    <xf numFmtId="0" fontId="9" fillId="4" borderId="0" xfId="0" applyFont="1" applyFill="1" applyAlignment="1">
      <alignment horizontal="left" vertical="top"/>
    </xf>
    <xf numFmtId="0" fontId="0" fillId="4" borderId="8" xfId="0" applyFill="1" applyBorder="1" applyAlignment="1">
      <alignment horizontal="left" vertical="top"/>
    </xf>
    <xf numFmtId="0" fontId="5" fillId="0" borderId="9" xfId="0" applyFont="1" applyBorder="1" applyAlignment="1">
      <alignment horizontal="left" vertical="center" wrapText="1"/>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0" fillId="2" borderId="0" xfId="0" applyFill="1" applyAlignment="1">
      <alignment horizontal="left" vertical="top" wrapText="1"/>
    </xf>
    <xf numFmtId="0" fontId="9" fillId="0" borderId="26" xfId="0" applyFont="1" applyBorder="1" applyAlignment="1">
      <alignment horizontal="left" vertical="top" wrapText="1"/>
    </xf>
    <xf numFmtId="0" fontId="0" fillId="4" borderId="8" xfId="0" applyFill="1" applyBorder="1" applyAlignment="1">
      <alignment horizontal="left" vertical="top" wrapText="1"/>
    </xf>
    <xf numFmtId="0" fontId="0" fillId="4" borderId="0" xfId="0" applyFill="1" applyAlignment="1">
      <alignment horizontal="left" vertical="top"/>
    </xf>
    <xf numFmtId="0" fontId="9" fillId="2" borderId="4" xfId="0" applyFont="1" applyFill="1" applyBorder="1" applyAlignment="1">
      <alignment horizontal="left" vertical="top"/>
    </xf>
    <xf numFmtId="0" fontId="9" fillId="4" borderId="8" xfId="0" applyFont="1" applyFill="1" applyBorder="1" applyAlignment="1">
      <alignment horizontal="left" vertical="top"/>
    </xf>
    <xf numFmtId="0" fontId="9" fillId="2" borderId="0" xfId="0" applyFont="1" applyFill="1" applyAlignment="1">
      <alignment horizontal="left" vertical="top"/>
    </xf>
    <xf numFmtId="0" fontId="9" fillId="0" borderId="0" xfId="0" applyFont="1" applyAlignment="1">
      <alignment horizontal="left" vertical="top"/>
    </xf>
    <xf numFmtId="0" fontId="9" fillId="4" borderId="0" xfId="0" applyFont="1" applyFill="1" applyAlignment="1">
      <alignment horizontal="left" vertical="top" wrapText="1"/>
    </xf>
    <xf numFmtId="0" fontId="28" fillId="4" borderId="0" xfId="0" applyFont="1" applyFill="1" applyAlignment="1">
      <alignment horizontal="left" vertical="top"/>
    </xf>
    <xf numFmtId="0" fontId="28" fillId="4" borderId="8" xfId="0" applyFont="1" applyFill="1" applyBorder="1" applyAlignment="1">
      <alignment horizontal="left" vertical="top"/>
    </xf>
    <xf numFmtId="0" fontId="28" fillId="2" borderId="0" xfId="0" applyFont="1" applyFill="1" applyAlignment="1">
      <alignment horizontal="left" vertical="top"/>
    </xf>
    <xf numFmtId="0" fontId="28" fillId="0" borderId="0" xfId="0" applyFont="1" applyAlignment="1">
      <alignment horizontal="left" vertical="top"/>
    </xf>
    <xf numFmtId="0" fontId="5" fillId="4" borderId="0" xfId="0" applyFont="1" applyFill="1" applyAlignment="1">
      <alignment horizontal="left" vertical="top" wrapText="1"/>
    </xf>
    <xf numFmtId="0" fontId="28" fillId="4" borderId="0" xfId="0" applyFont="1" applyFill="1" applyAlignment="1">
      <alignment horizontal="left" vertical="top" wrapText="1"/>
    </xf>
    <xf numFmtId="0" fontId="28" fillId="4" borderId="8" xfId="0" applyFont="1" applyFill="1" applyBorder="1" applyAlignment="1">
      <alignment horizontal="left" vertical="top" wrapText="1"/>
    </xf>
    <xf numFmtId="0" fontId="28" fillId="2" borderId="0" xfId="0" applyFont="1" applyFill="1" applyAlignment="1">
      <alignment horizontal="left" vertical="top" wrapText="1"/>
    </xf>
    <xf numFmtId="0" fontId="28" fillId="0" borderId="0" xfId="0" applyFont="1" applyAlignment="1">
      <alignment horizontal="left" vertical="top" wrapText="1"/>
    </xf>
    <xf numFmtId="0" fontId="0" fillId="2" borderId="4" xfId="0" applyFill="1" applyBorder="1" applyAlignment="1">
      <alignment horizontal="left" vertical="center"/>
    </xf>
    <xf numFmtId="0" fontId="0" fillId="4" borderId="0" xfId="0" applyFill="1" applyAlignment="1">
      <alignment horizontal="left" vertical="center"/>
    </xf>
    <xf numFmtId="0" fontId="0" fillId="4" borderId="8" xfId="0" applyFill="1" applyBorder="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0" fillId="4" borderId="0" xfId="0" applyFill="1" applyAlignment="1">
      <alignment horizontal="left" vertical="top" wrapText="1"/>
    </xf>
    <xf numFmtId="0" fontId="0" fillId="0" borderId="0" xfId="0" applyAlignment="1">
      <alignment horizontal="left" vertical="top" wrapText="1"/>
    </xf>
    <xf numFmtId="0" fontId="0" fillId="2" borderId="8" xfId="0" applyFill="1" applyBorder="1"/>
    <xf numFmtId="0" fontId="28" fillId="2" borderId="4" xfId="0" applyFont="1" applyFill="1" applyBorder="1" applyAlignment="1">
      <alignment horizontal="left" vertical="top"/>
    </xf>
    <xf numFmtId="0" fontId="9" fillId="2" borderId="0" xfId="0" applyFont="1" applyFill="1" applyAlignment="1">
      <alignment horizontal="left" vertical="top" wrapText="1"/>
    </xf>
    <xf numFmtId="0" fontId="0" fillId="2" borderId="8" xfId="0" applyFill="1" applyBorder="1" applyAlignment="1">
      <alignment horizontal="left" vertical="top"/>
    </xf>
    <xf numFmtId="0" fontId="0" fillId="2" borderId="47" xfId="0" applyFill="1" applyBorder="1" applyAlignment="1">
      <alignment horizontal="left" vertical="top"/>
    </xf>
    <xf numFmtId="0" fontId="0" fillId="2" borderId="48" xfId="0" applyFill="1" applyBorder="1" applyAlignment="1">
      <alignment horizontal="left" vertical="top"/>
    </xf>
    <xf numFmtId="0" fontId="0" fillId="2" borderId="49" xfId="0" applyFill="1" applyBorder="1" applyAlignment="1">
      <alignment horizontal="left" vertical="top"/>
    </xf>
    <xf numFmtId="0" fontId="9" fillId="0" borderId="36" xfId="0" applyFont="1" applyBorder="1" applyAlignment="1">
      <alignment horizontal="left" vertical="top" wrapText="1"/>
    </xf>
    <xf numFmtId="0" fontId="5" fillId="0" borderId="45" xfId="0" applyFont="1" applyFill="1" applyBorder="1" applyAlignment="1">
      <alignment horizontal="left" vertical="top" wrapText="1"/>
    </xf>
    <xf numFmtId="0" fontId="9" fillId="2" borderId="1" xfId="0" applyFont="1" applyFill="1" applyBorder="1" applyAlignment="1">
      <alignment horizontal="left" vertical="top"/>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8" xfId="0" applyFont="1" applyFill="1" applyBorder="1" applyAlignment="1">
      <alignment horizontal="left" vertical="top"/>
    </xf>
    <xf numFmtId="0" fontId="5" fillId="2" borderId="0" xfId="0" applyFont="1" applyFill="1" applyAlignment="1">
      <alignment horizontal="left" vertical="top"/>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5" fillId="2" borderId="0" xfId="0" applyFont="1" applyFill="1" applyAlignment="1">
      <alignment horizontal="left" vertical="top" wrapText="1"/>
    </xf>
    <xf numFmtId="0" fontId="9" fillId="2" borderId="47" xfId="0" applyFont="1" applyFill="1" applyBorder="1" applyAlignment="1">
      <alignment horizontal="left" vertical="top"/>
    </xf>
    <xf numFmtId="0" fontId="9" fillId="2" borderId="48" xfId="0" applyFont="1" applyFill="1" applyBorder="1" applyAlignment="1">
      <alignment horizontal="left" vertical="top"/>
    </xf>
    <xf numFmtId="0" fontId="9" fillId="2" borderId="49" xfId="0" applyFont="1" applyFill="1" applyBorder="1" applyAlignment="1">
      <alignment horizontal="left" vertical="top"/>
    </xf>
    <xf numFmtId="0" fontId="15" fillId="2" borderId="8" xfId="0" applyFont="1" applyFill="1" applyBorder="1"/>
    <xf numFmtId="0" fontId="6" fillId="2" borderId="0" xfId="0" applyFont="1" applyFill="1" applyAlignment="1">
      <alignment horizontal="center" vertical="center" wrapText="1"/>
    </xf>
    <xf numFmtId="164" fontId="1" fillId="0" borderId="55" xfId="0" applyNumberFormat="1" applyFont="1" applyBorder="1" applyAlignment="1">
      <alignment horizontal="center" vertical="center" wrapText="1"/>
    </xf>
    <xf numFmtId="0" fontId="6" fillId="5" borderId="0" xfId="0" applyFont="1" applyFill="1" applyAlignment="1">
      <alignment horizontal="right" vertical="center"/>
    </xf>
    <xf numFmtId="0" fontId="1" fillId="2" borderId="0" xfId="0" applyFont="1" applyFill="1" applyAlignment="1">
      <alignment horizontal="right" vertical="center"/>
    </xf>
    <xf numFmtId="0" fontId="35" fillId="2" borderId="0" xfId="0" applyFont="1" applyFill="1" applyAlignment="1">
      <alignment horizontal="left" vertical="center"/>
    </xf>
    <xf numFmtId="0" fontId="6" fillId="5" borderId="59" xfId="0" applyFont="1" applyFill="1" applyBorder="1" applyAlignment="1">
      <alignment horizontal="center" vertical="center"/>
    </xf>
    <xf numFmtId="0" fontId="4" fillId="2" borderId="0" xfId="0" applyFont="1" applyFill="1"/>
    <xf numFmtId="0" fontId="0" fillId="3" borderId="55" xfId="0" applyFill="1" applyBorder="1"/>
    <xf numFmtId="0" fontId="1" fillId="5" borderId="0" xfId="0" applyFont="1" applyFill="1" applyAlignment="1">
      <alignment horizontal="right" vertical="center"/>
    </xf>
    <xf numFmtId="0" fontId="1" fillId="5" borderId="55" xfId="0" applyFont="1" applyFill="1" applyBorder="1" applyAlignment="1">
      <alignment horizontal="left" vertical="center"/>
    </xf>
    <xf numFmtId="0" fontId="36" fillId="3" borderId="5" xfId="0" applyFont="1" applyFill="1" applyBorder="1" applyAlignment="1">
      <alignment vertical="center" wrapText="1"/>
    </xf>
    <xf numFmtId="0" fontId="36" fillId="3" borderId="6"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16" fillId="2" borderId="0" xfId="0" applyFont="1" applyFill="1" applyAlignment="1">
      <alignment vertical="top" wrapText="1"/>
    </xf>
    <xf numFmtId="0" fontId="7" fillId="2" borderId="0" xfId="0" applyFont="1" applyFill="1"/>
    <xf numFmtId="0" fontId="6" fillId="2" borderId="0" xfId="0" applyFont="1" applyFill="1"/>
    <xf numFmtId="0" fontId="11" fillId="3" borderId="60" xfId="0" applyFont="1" applyFill="1" applyBorder="1" applyAlignment="1">
      <alignment horizontal="left" vertical="top" wrapText="1"/>
    </xf>
    <xf numFmtId="0" fontId="1" fillId="3" borderId="60" xfId="0" applyFont="1" applyFill="1" applyBorder="1" applyAlignment="1">
      <alignment horizontal="left" vertical="top" wrapText="1"/>
    </xf>
    <xf numFmtId="0" fontId="11" fillId="3" borderId="61" xfId="0" applyFont="1" applyFill="1" applyBorder="1" applyAlignment="1">
      <alignment horizontal="left" vertical="top" wrapText="1"/>
    </xf>
    <xf numFmtId="0" fontId="1" fillId="3" borderId="61" xfId="0" applyFont="1" applyFill="1" applyBorder="1" applyAlignment="1">
      <alignment horizontal="left" vertical="top" wrapText="1"/>
    </xf>
    <xf numFmtId="0" fontId="1" fillId="3" borderId="6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2" borderId="0" xfId="0" applyFont="1" applyFill="1" applyAlignment="1">
      <alignment horizontal="left" vertical="center" wrapText="1"/>
    </xf>
    <xf numFmtId="0" fontId="1" fillId="2" borderId="64" xfId="0" applyFont="1" applyFill="1" applyBorder="1"/>
    <xf numFmtId="0" fontId="11" fillId="3" borderId="62" xfId="0" applyFont="1" applyFill="1" applyBorder="1" applyAlignment="1">
      <alignment horizontal="left" vertical="top" wrapText="1"/>
    </xf>
    <xf numFmtId="0" fontId="1" fillId="2" borderId="47" xfId="0" applyFont="1" applyFill="1" applyBorder="1"/>
    <xf numFmtId="0" fontId="1" fillId="2" borderId="48" xfId="0" applyFont="1" applyFill="1" applyBorder="1" applyAlignment="1">
      <alignment horizontal="left" vertical="center" wrapText="1"/>
    </xf>
    <xf numFmtId="0" fontId="0" fillId="2" borderId="48" xfId="0" applyFill="1" applyBorder="1"/>
    <xf numFmtId="0" fontId="12" fillId="2" borderId="8" xfId="0" applyFont="1" applyFill="1" applyBorder="1" applyAlignment="1">
      <alignment horizontal="left" vertical="center" wrapText="1"/>
    </xf>
    <xf numFmtId="164" fontId="1"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0" fontId="9" fillId="0" borderId="0" xfId="0" applyFont="1" applyAlignment="1">
      <alignment horizontal="center" vertical="top"/>
    </xf>
    <xf numFmtId="0" fontId="9" fillId="4" borderId="1" xfId="0" applyFont="1" applyFill="1" applyBorder="1"/>
    <xf numFmtId="0" fontId="9" fillId="4" borderId="2" xfId="0" applyFont="1" applyFill="1" applyBorder="1" applyAlignment="1">
      <alignment horizontal="center" vertical="top"/>
    </xf>
    <xf numFmtId="0" fontId="9" fillId="4" borderId="2" xfId="0" applyFont="1" applyFill="1" applyBorder="1" applyAlignment="1">
      <alignment wrapText="1"/>
    </xf>
    <xf numFmtId="0" fontId="9" fillId="4" borderId="3" xfId="0" applyFont="1" applyFill="1" applyBorder="1"/>
    <xf numFmtId="0" fontId="9" fillId="4" borderId="4" xfId="0" applyFont="1" applyFill="1" applyBorder="1"/>
    <xf numFmtId="0" fontId="9" fillId="4" borderId="8" xfId="0" applyFont="1" applyFill="1" applyBorder="1"/>
    <xf numFmtId="0" fontId="30" fillId="4" borderId="0" xfId="0" applyFont="1" applyFill="1" applyAlignment="1">
      <alignment horizontal="center"/>
    </xf>
    <xf numFmtId="0" fontId="5" fillId="4" borderId="50" xfId="0" applyFont="1" applyFill="1" applyBorder="1" applyAlignment="1">
      <alignment horizontal="center" vertical="center"/>
    </xf>
    <xf numFmtId="0" fontId="5" fillId="4" borderId="46" xfId="0" applyFont="1" applyFill="1" applyBorder="1" applyAlignment="1">
      <alignment horizontal="center" vertical="center" wrapText="1"/>
    </xf>
    <xf numFmtId="0" fontId="9" fillId="0" borderId="0" xfId="0" applyFont="1" applyAlignment="1">
      <alignment horizontal="left" vertical="top" wrapText="1"/>
    </xf>
    <xf numFmtId="0" fontId="9" fillId="0" borderId="27" xfId="0" applyFont="1" applyBorder="1" applyAlignment="1">
      <alignment wrapText="1"/>
    </xf>
    <xf numFmtId="0" fontId="5" fillId="0" borderId="37" xfId="0" applyFont="1" applyBorder="1" applyAlignment="1">
      <alignment horizontal="center" vertical="center"/>
    </xf>
    <xf numFmtId="0" fontId="9" fillId="0" borderId="39" xfId="0" applyFont="1" applyBorder="1" applyAlignment="1">
      <alignment horizontal="left" vertical="top" wrapText="1"/>
    </xf>
    <xf numFmtId="0" fontId="9" fillId="4" borderId="0" xfId="0" applyFont="1" applyFill="1" applyAlignment="1">
      <alignment horizontal="center" vertical="top"/>
    </xf>
    <xf numFmtId="0" fontId="9" fillId="4" borderId="47" xfId="0" applyFont="1" applyFill="1" applyBorder="1"/>
    <xf numFmtId="0" fontId="9" fillId="4" borderId="48" xfId="0" applyFont="1" applyFill="1" applyBorder="1" applyAlignment="1">
      <alignment horizontal="center" vertical="top"/>
    </xf>
    <xf numFmtId="0" fontId="9" fillId="4" borderId="48" xfId="0" applyFont="1" applyFill="1" applyBorder="1" applyAlignment="1">
      <alignment horizontal="left" vertical="top" wrapText="1"/>
    </xf>
    <xf numFmtId="0" fontId="9" fillId="4" borderId="49" xfId="0" applyFont="1" applyFill="1" applyBorder="1"/>
    <xf numFmtId="0" fontId="8" fillId="2" borderId="0" xfId="0" applyFont="1" applyFill="1"/>
    <xf numFmtId="0" fontId="3" fillId="2" borderId="0" xfId="0" applyFont="1" applyFill="1"/>
    <xf numFmtId="0" fontId="7" fillId="0" borderId="55" xfId="0" applyFont="1" applyBorder="1" applyAlignment="1">
      <alignment horizontal="center" vertical="top" wrapText="1"/>
    </xf>
    <xf numFmtId="0" fontId="7" fillId="0" borderId="7" xfId="0" applyFont="1" applyBorder="1" applyAlignment="1">
      <alignment horizontal="center" vertical="top" wrapText="1"/>
    </xf>
    <xf numFmtId="0" fontId="8" fillId="0" borderId="55" xfId="0" applyFont="1" applyBorder="1" applyAlignment="1">
      <alignment vertical="top" wrapText="1"/>
    </xf>
    <xf numFmtId="0" fontId="8" fillId="0" borderId="47" xfId="0" applyFont="1" applyBorder="1" applyAlignment="1">
      <alignment horizontal="left" vertical="top" wrapText="1"/>
    </xf>
    <xf numFmtId="0" fontId="8" fillId="0" borderId="59" xfId="0" applyFont="1" applyBorder="1" applyAlignment="1">
      <alignment vertical="top" wrapText="1"/>
    </xf>
    <xf numFmtId="0" fontId="7" fillId="0" borderId="55" xfId="0" applyFont="1" applyBorder="1" applyAlignment="1">
      <alignment horizontal="center" vertical="top"/>
    </xf>
    <xf numFmtId="0" fontId="44" fillId="0" borderId="0" xfId="0" applyFont="1"/>
    <xf numFmtId="0" fontId="11" fillId="0" borderId="55" xfId="0" applyFont="1" applyBorder="1" applyAlignment="1">
      <alignment vertical="top" wrapText="1"/>
    </xf>
    <xf numFmtId="0" fontId="11" fillId="0" borderId="55" xfId="0" applyFont="1" applyBorder="1" applyAlignment="1">
      <alignment horizontal="left" vertical="center"/>
    </xf>
    <xf numFmtId="0" fontId="9" fillId="0" borderId="55" xfId="0" applyFont="1" applyBorder="1" applyAlignment="1">
      <alignment vertical="top" wrapText="1"/>
    </xf>
    <xf numFmtId="0" fontId="9" fillId="2" borderId="47" xfId="0" applyFont="1" applyFill="1" applyBorder="1"/>
    <xf numFmtId="0" fontId="9" fillId="2" borderId="48" xfId="0" applyFont="1" applyFill="1" applyBorder="1"/>
    <xf numFmtId="0" fontId="9" fillId="2" borderId="49" xfId="0" applyFont="1" applyFill="1" applyBorder="1"/>
    <xf numFmtId="0" fontId="46" fillId="2" borderId="1" xfId="0" applyFont="1" applyFill="1" applyBorder="1" applyAlignment="1">
      <alignment vertical="center"/>
    </xf>
    <xf numFmtId="0" fontId="46" fillId="2" borderId="4" xfId="0" applyFont="1" applyFill="1" applyBorder="1" applyAlignment="1">
      <alignment vertical="center"/>
    </xf>
    <xf numFmtId="0" fontId="46" fillId="2" borderId="0" xfId="0" applyFont="1" applyFill="1" applyAlignment="1">
      <alignment vertical="center"/>
    </xf>
    <xf numFmtId="0" fontId="50" fillId="2" borderId="2" xfId="0" applyFont="1" applyFill="1" applyBorder="1" applyAlignment="1">
      <alignment vertical="top" wrapText="1"/>
    </xf>
    <xf numFmtId="0" fontId="50" fillId="2" borderId="3" xfId="0" applyFont="1" applyFill="1" applyBorder="1" applyAlignment="1">
      <alignment vertical="top" wrapText="1"/>
    </xf>
    <xf numFmtId="0" fontId="22" fillId="2" borderId="48" xfId="1" applyFill="1" applyBorder="1" applyAlignment="1" applyProtection="1">
      <alignment vertical="top" wrapText="1"/>
    </xf>
    <xf numFmtId="0" fontId="22" fillId="2" borderId="49" xfId="1" applyFill="1" applyBorder="1" applyAlignment="1" applyProtection="1">
      <alignment vertical="top" wrapText="1"/>
    </xf>
    <xf numFmtId="0" fontId="0" fillId="10" borderId="55" xfId="0" applyFill="1" applyBorder="1"/>
    <xf numFmtId="0" fontId="0" fillId="11" borderId="55" xfId="0" applyFill="1" applyBorder="1" applyProtection="1">
      <protection locked="0"/>
    </xf>
    <xf numFmtId="0" fontId="0" fillId="0" borderId="46" xfId="0" applyBorder="1" applyAlignment="1">
      <alignment horizontal="center" vertical="center" wrapText="1"/>
    </xf>
    <xf numFmtId="0" fontId="0" fillId="0" borderId="23" xfId="0" applyBorder="1"/>
    <xf numFmtId="0" fontId="53" fillId="12" borderId="24" xfId="0" applyFont="1" applyFill="1" applyBorder="1" applyAlignment="1">
      <alignment horizontal="left" vertical="center" wrapText="1"/>
    </xf>
    <xf numFmtId="0" fontId="53" fillId="12" borderId="22" xfId="0" applyFont="1" applyFill="1" applyBorder="1" applyAlignment="1">
      <alignment horizontal="left" vertical="center" wrapText="1"/>
    </xf>
    <xf numFmtId="0" fontId="0" fillId="0" borderId="25" xfId="0" applyBorder="1"/>
    <xf numFmtId="0" fontId="53" fillId="12" borderId="33" xfId="0" applyFont="1" applyFill="1" applyBorder="1" applyAlignment="1">
      <alignment horizontal="left" vertical="center" wrapText="1"/>
    </xf>
    <xf numFmtId="0" fontId="53" fillId="12" borderId="26" xfId="0" applyFont="1" applyFill="1" applyBorder="1" applyAlignment="1">
      <alignment horizontal="left" vertical="center" wrapText="1"/>
    </xf>
    <xf numFmtId="0" fontId="54" fillId="0" borderId="35" xfId="0" applyFont="1" applyBorder="1" applyAlignment="1">
      <alignment horizontal="left" vertical="center"/>
    </xf>
    <xf numFmtId="3" fontId="56" fillId="11" borderId="26" xfId="4" applyNumberFormat="1" applyFont="1" applyFill="1" applyBorder="1" applyAlignment="1" applyProtection="1">
      <alignment horizontal="center" vertical="center"/>
      <protection locked="0"/>
    </xf>
    <xf numFmtId="0" fontId="54" fillId="0" borderId="36" xfId="0" applyFont="1" applyBorder="1" applyAlignment="1">
      <alignment horizontal="left" vertical="center"/>
    </xf>
    <xf numFmtId="0" fontId="57" fillId="0" borderId="35" xfId="0" applyFont="1" applyBorder="1" applyAlignment="1">
      <alignment horizontal="left" vertical="center"/>
    </xf>
    <xf numFmtId="9" fontId="56" fillId="11" borderId="26" xfId="4" applyNumberFormat="1" applyFont="1" applyFill="1" applyBorder="1" applyAlignment="1" applyProtection="1">
      <alignment horizontal="center" vertical="center"/>
      <protection locked="0"/>
    </xf>
    <xf numFmtId="0" fontId="57" fillId="0" borderId="36" xfId="0" applyFont="1" applyBorder="1" applyAlignment="1">
      <alignment horizontal="left" vertical="center"/>
    </xf>
    <xf numFmtId="0" fontId="57" fillId="0" borderId="69" xfId="0" applyFont="1" applyBorder="1" applyAlignment="1">
      <alignment horizontal="left" vertical="center"/>
    </xf>
    <xf numFmtId="9" fontId="56" fillId="11" borderId="38" xfId="4" applyNumberFormat="1" applyFont="1" applyFill="1" applyBorder="1" applyAlignment="1" applyProtection="1">
      <alignment horizontal="center" vertical="center"/>
      <protection locked="0"/>
    </xf>
    <xf numFmtId="0" fontId="57" fillId="0" borderId="37" xfId="0" applyFont="1" applyBorder="1" applyAlignment="1">
      <alignment horizontal="left" vertical="center"/>
    </xf>
    <xf numFmtId="0" fontId="0" fillId="0" borderId="0" xfId="0" applyAlignment="1">
      <alignment horizontal="left"/>
    </xf>
    <xf numFmtId="0" fontId="53" fillId="12" borderId="24" xfId="0" applyFont="1" applyFill="1" applyBorder="1" applyAlignment="1">
      <alignment horizontal="center" vertical="center" wrapText="1"/>
    </xf>
    <xf numFmtId="0" fontId="53" fillId="12" borderId="33" xfId="0" applyFont="1" applyFill="1" applyBorder="1" applyAlignment="1">
      <alignment horizontal="center" vertical="center" wrapText="1"/>
    </xf>
    <xf numFmtId="0" fontId="54" fillId="0" borderId="36" xfId="0" applyFont="1" applyBorder="1" applyAlignment="1">
      <alignment vertical="center" wrapText="1"/>
    </xf>
    <xf numFmtId="0" fontId="55" fillId="8" borderId="26" xfId="4" applyBorder="1" applyAlignment="1" applyProtection="1">
      <alignment wrapText="1"/>
      <protection locked="0"/>
    </xf>
    <xf numFmtId="0" fontId="58" fillId="3" borderId="36" xfId="0" applyFont="1" applyFill="1" applyBorder="1" applyAlignment="1">
      <alignment vertical="center" wrapText="1"/>
    </xf>
    <xf numFmtId="10" fontId="55" fillId="8" borderId="26" xfId="4" applyNumberFormat="1" applyBorder="1" applyAlignment="1" applyProtection="1">
      <alignment horizontal="center" vertical="center" wrapText="1"/>
      <protection locked="0"/>
    </xf>
    <xf numFmtId="0" fontId="53" fillId="12" borderId="36" xfId="0" applyFont="1" applyFill="1" applyBorder="1" applyAlignment="1">
      <alignment horizontal="center" vertical="center" wrapText="1"/>
    </xf>
    <xf numFmtId="0" fontId="53" fillId="12" borderId="26" xfId="0" applyFont="1" applyFill="1" applyBorder="1" applyAlignment="1">
      <alignment horizontal="center" vertical="center" wrapText="1"/>
    </xf>
    <xf numFmtId="0" fontId="53" fillId="12" borderId="27" xfId="0" applyFont="1" applyFill="1" applyBorder="1" applyAlignment="1">
      <alignment horizontal="center" vertical="center" wrapText="1"/>
    </xf>
    <xf numFmtId="0" fontId="53" fillId="12" borderId="52" xfId="0" applyFont="1" applyFill="1" applyBorder="1" applyAlignment="1">
      <alignment horizontal="center" vertical="center" wrapText="1"/>
    </xf>
    <xf numFmtId="0" fontId="59" fillId="8" borderId="27" xfId="4" applyFont="1" applyBorder="1" applyAlignment="1" applyProtection="1">
      <alignment horizontal="center" vertical="center"/>
      <protection locked="0"/>
    </xf>
    <xf numFmtId="0" fontId="59" fillId="8" borderId="27" xfId="4" applyFont="1" applyBorder="1" applyAlignment="1" applyProtection="1">
      <alignment vertical="center"/>
      <protection locked="0"/>
    </xf>
    <xf numFmtId="0" fontId="53" fillId="12" borderId="35" xfId="0" applyFont="1" applyFill="1" applyBorder="1" applyAlignment="1">
      <alignment horizontal="center" vertical="center" wrapText="1"/>
    </xf>
    <xf numFmtId="0" fontId="53" fillId="12" borderId="38" xfId="0" applyFont="1" applyFill="1" applyBorder="1" applyAlignment="1">
      <alignment horizontal="left" vertical="center" wrapText="1"/>
    </xf>
    <xf numFmtId="0" fontId="59" fillId="8" borderId="39" xfId="4" applyFont="1" applyBorder="1" applyAlignment="1" applyProtection="1">
      <alignment horizontal="center" vertical="center"/>
      <protection locked="0"/>
    </xf>
    <xf numFmtId="0" fontId="0" fillId="0" borderId="0" xfId="0" applyAlignment="1">
      <alignment wrapText="1"/>
    </xf>
    <xf numFmtId="0" fontId="53" fillId="12" borderId="24" xfId="0" applyFont="1" applyFill="1" applyBorder="1" applyAlignment="1">
      <alignment horizontal="center" vertical="center"/>
    </xf>
    <xf numFmtId="0" fontId="53" fillId="12" borderId="74" xfId="0" applyFont="1" applyFill="1" applyBorder="1" applyAlignment="1">
      <alignment horizontal="center" vertical="center"/>
    </xf>
    <xf numFmtId="0" fontId="53" fillId="12" borderId="45" xfId="0" applyFont="1" applyFill="1" applyBorder="1" applyAlignment="1">
      <alignment horizontal="center" vertical="center"/>
    </xf>
    <xf numFmtId="0" fontId="53" fillId="12" borderId="46" xfId="0" applyFont="1" applyFill="1" applyBorder="1" applyAlignment="1">
      <alignment horizontal="center" vertical="center"/>
    </xf>
    <xf numFmtId="0" fontId="55" fillId="8" borderId="36" xfId="4" applyBorder="1" applyAlignment="1" applyProtection="1">
      <alignment horizontal="center" vertical="center"/>
      <protection locked="0"/>
    </xf>
    <xf numFmtId="10" fontId="55" fillId="8" borderId="26" xfId="4" applyNumberFormat="1" applyBorder="1" applyAlignment="1" applyProtection="1">
      <alignment horizontal="center" vertical="center"/>
      <protection locked="0"/>
    </xf>
    <xf numFmtId="0" fontId="53" fillId="12" borderId="28" xfId="0" applyFont="1" applyFill="1" applyBorder="1" applyAlignment="1">
      <alignment horizontal="center" vertical="center" wrapText="1"/>
    </xf>
    <xf numFmtId="0" fontId="53" fillId="12" borderId="34" xfId="0" applyFont="1" applyFill="1" applyBorder="1" applyAlignment="1">
      <alignment horizontal="center" vertical="center" wrapText="1"/>
    </xf>
    <xf numFmtId="0" fontId="53" fillId="12" borderId="53" xfId="0" applyFont="1" applyFill="1" applyBorder="1" applyAlignment="1">
      <alignment horizontal="center" vertical="center" wrapText="1"/>
    </xf>
    <xf numFmtId="0" fontId="0" fillId="0" borderId="0" xfId="0" applyAlignment="1">
      <alignment horizontal="left" wrapText="1"/>
    </xf>
    <xf numFmtId="0" fontId="53" fillId="12" borderId="75" xfId="0" applyFont="1" applyFill="1" applyBorder="1" applyAlignment="1">
      <alignment horizontal="center" vertical="center"/>
    </xf>
    <xf numFmtId="0" fontId="56" fillId="11" borderId="36" xfId="4" applyFont="1" applyFill="1" applyBorder="1" applyAlignment="1" applyProtection="1">
      <alignment vertical="center" wrapText="1"/>
      <protection locked="0"/>
    </xf>
    <xf numFmtId="0" fontId="56" fillId="11" borderId="52" xfId="4" applyFont="1" applyFill="1" applyBorder="1" applyAlignment="1" applyProtection="1">
      <alignment vertical="center" wrapText="1"/>
      <protection locked="0"/>
    </xf>
    <xf numFmtId="0" fontId="56" fillId="11" borderId="36" xfId="4" applyFont="1" applyFill="1" applyBorder="1" applyAlignment="1" applyProtection="1">
      <alignment horizontal="center" vertical="center"/>
      <protection locked="0"/>
    </xf>
    <xf numFmtId="0" fontId="59" fillId="8" borderId="36" xfId="4" applyFont="1" applyBorder="1" applyAlignment="1" applyProtection="1">
      <alignment horizontal="center" vertical="center"/>
      <protection locked="0"/>
    </xf>
    <xf numFmtId="0" fontId="55" fillId="11" borderId="52" xfId="4" applyFill="1" applyBorder="1" applyAlignment="1" applyProtection="1">
      <alignment vertical="center" wrapText="1"/>
      <protection locked="0"/>
    </xf>
    <xf numFmtId="0" fontId="55" fillId="8" borderId="52" xfId="4" applyBorder="1" applyAlignment="1" applyProtection="1">
      <alignment vertical="center" wrapText="1"/>
      <protection locked="0"/>
    </xf>
    <xf numFmtId="0" fontId="59" fillId="8" borderId="37" xfId="4" applyFont="1" applyBorder="1" applyAlignment="1" applyProtection="1">
      <alignment horizontal="center" vertical="center"/>
      <protection locked="0"/>
    </xf>
    <xf numFmtId="0" fontId="55" fillId="8" borderId="57" xfId="4" applyBorder="1" applyAlignment="1" applyProtection="1">
      <alignment vertical="center" wrapText="1"/>
      <protection locked="0"/>
    </xf>
    <xf numFmtId="0" fontId="53" fillId="12" borderId="25" xfId="0" applyFont="1" applyFill="1" applyBorder="1" applyAlignment="1">
      <alignment horizontal="center" vertical="center" wrapText="1"/>
    </xf>
    <xf numFmtId="0" fontId="56" fillId="11" borderId="27" xfId="4" applyFont="1" applyFill="1" applyBorder="1" applyAlignment="1" applyProtection="1">
      <alignment horizontal="center" vertical="center"/>
      <protection locked="0"/>
    </xf>
    <xf numFmtId="0" fontId="55" fillId="8" borderId="27" xfId="4" applyBorder="1" applyAlignment="1" applyProtection="1">
      <alignment horizontal="center" vertical="center"/>
      <protection locked="0"/>
    </xf>
    <xf numFmtId="0" fontId="55" fillId="8" borderId="37" xfId="4" applyBorder="1" applyAlignment="1" applyProtection="1">
      <alignment horizontal="center" vertical="center"/>
      <protection locked="0"/>
    </xf>
    <xf numFmtId="0" fontId="55" fillId="8" borderId="39" xfId="4" applyBorder="1" applyAlignment="1" applyProtection="1">
      <alignment horizontal="center" vertical="center"/>
      <protection locked="0"/>
    </xf>
    <xf numFmtId="0" fontId="0" fillId="0" borderId="0" xfId="0" applyAlignment="1">
      <alignment horizontal="left" vertical="center" wrapText="1"/>
    </xf>
    <xf numFmtId="0" fontId="55" fillId="8" borderId="26" xfId="4" applyBorder="1" applyAlignment="1" applyProtection="1">
      <alignment vertical="center" wrapText="1"/>
      <protection locked="0"/>
    </xf>
    <xf numFmtId="0" fontId="55" fillId="8" borderId="27" xfId="4" applyBorder="1" applyAlignment="1" applyProtection="1">
      <alignment vertical="center" wrapText="1"/>
      <protection locked="0"/>
    </xf>
    <xf numFmtId="0" fontId="53" fillId="12" borderId="23" xfId="0" applyFont="1" applyFill="1" applyBorder="1" applyAlignment="1">
      <alignment horizontal="center" vertical="center" wrapText="1"/>
    </xf>
    <xf numFmtId="0" fontId="53" fillId="12" borderId="67" xfId="0" applyFont="1" applyFill="1" applyBorder="1" applyAlignment="1">
      <alignment horizontal="center" vertical="center"/>
    </xf>
    <xf numFmtId="0" fontId="53" fillId="12" borderId="45" xfId="0" applyFont="1" applyFill="1" applyBorder="1" applyAlignment="1">
      <alignment horizontal="center" vertical="center" wrapText="1"/>
    </xf>
    <xf numFmtId="0" fontId="55" fillId="8" borderId="77" xfId="4" applyBorder="1" applyAlignment="1" applyProtection="1">
      <protection locked="0"/>
    </xf>
    <xf numFmtId="10" fontId="55" fillId="8" borderId="31" xfId="4" applyNumberFormat="1" applyBorder="1" applyAlignment="1" applyProtection="1">
      <alignment horizontal="center" vertical="center"/>
      <protection locked="0"/>
    </xf>
    <xf numFmtId="0" fontId="53" fillId="12" borderId="51" xfId="0" applyFont="1" applyFill="1" applyBorder="1" applyAlignment="1">
      <alignment horizontal="center" vertical="center"/>
    </xf>
    <xf numFmtId="0" fontId="53" fillId="12" borderId="36" xfId="0" applyFont="1" applyFill="1" applyBorder="1" applyAlignment="1">
      <alignment horizontal="center" wrapText="1"/>
    </xf>
    <xf numFmtId="0" fontId="53" fillId="12" borderId="26" xfId="0" applyFont="1" applyFill="1" applyBorder="1" applyAlignment="1">
      <alignment horizontal="center" wrapText="1"/>
    </xf>
    <xf numFmtId="0" fontId="53" fillId="12" borderId="27" xfId="0" applyFont="1" applyFill="1" applyBorder="1" applyAlignment="1">
      <alignment horizontal="center" wrapText="1"/>
    </xf>
    <xf numFmtId="0" fontId="55" fillId="8" borderId="26" xfId="4" applyBorder="1" applyAlignment="1" applyProtection="1">
      <alignment horizontal="center" vertical="center"/>
      <protection locked="0"/>
    </xf>
    <xf numFmtId="0" fontId="59" fillId="8" borderId="36" xfId="4" applyFont="1" applyBorder="1" applyAlignment="1" applyProtection="1">
      <alignment horizontal="center" vertical="center" wrapText="1"/>
      <protection locked="0"/>
    </xf>
    <xf numFmtId="0" fontId="59" fillId="8" borderId="37" xfId="4" applyFont="1" applyBorder="1" applyAlignment="1" applyProtection="1">
      <alignment horizontal="center" vertical="center" wrapText="1"/>
      <protection locked="0"/>
    </xf>
    <xf numFmtId="0" fontId="55" fillId="8" borderId="0" xfId="4" applyProtection="1"/>
    <xf numFmtId="0" fontId="37" fillId="6" borderId="0" xfId="2" applyProtection="1"/>
    <xf numFmtId="0" fontId="38" fillId="7" borderId="0" xfId="3" applyProtection="1"/>
    <xf numFmtId="0" fontId="0" fillId="0" borderId="0" xfId="0" applyAlignment="1">
      <alignment vertical="center" wrapText="1"/>
    </xf>
    <xf numFmtId="0" fontId="39" fillId="0" borderId="0" xfId="0" applyFont="1"/>
    <xf numFmtId="0" fontId="6" fillId="0" borderId="10" xfId="0" applyFont="1" applyFill="1" applyBorder="1" applyAlignment="1">
      <alignment horizontal="center" vertical="center" wrapText="1"/>
    </xf>
    <xf numFmtId="0" fontId="1" fillId="0" borderId="26" xfId="0" applyFont="1" applyFill="1" applyBorder="1" applyAlignment="1">
      <alignment horizontal="left" vertical="top" wrapText="1"/>
    </xf>
    <xf numFmtId="0" fontId="1" fillId="0" borderId="20" xfId="0" applyFont="1" applyFill="1" applyBorder="1" applyAlignment="1">
      <alignment vertical="top" wrapText="1"/>
    </xf>
    <xf numFmtId="0" fontId="1" fillId="0" borderId="24" xfId="0" applyFont="1" applyFill="1" applyBorder="1" applyAlignment="1">
      <alignment vertical="top" wrapText="1"/>
    </xf>
    <xf numFmtId="0" fontId="7" fillId="0" borderId="26" xfId="0" applyFont="1" applyFill="1" applyBorder="1" applyAlignment="1">
      <alignment horizontal="left" vertical="top" wrapText="1"/>
    </xf>
    <xf numFmtId="0" fontId="1" fillId="0" borderId="38" xfId="0" applyFont="1" applyFill="1" applyBorder="1" applyAlignment="1">
      <alignment horizontal="left" vertical="top" wrapText="1"/>
    </xf>
    <xf numFmtId="0" fontId="9" fillId="0" borderId="36" xfId="0" applyFont="1" applyFill="1" applyBorder="1" applyAlignment="1">
      <alignment horizontal="left" vertical="center" wrapText="1"/>
    </xf>
    <xf numFmtId="0" fontId="8" fillId="0" borderId="3" xfId="0" applyFont="1" applyFill="1" applyBorder="1" applyAlignment="1">
      <alignment vertical="top" wrapText="1"/>
    </xf>
    <xf numFmtId="0" fontId="8" fillId="0" borderId="58" xfId="0" applyFont="1" applyFill="1" applyBorder="1" applyAlignment="1">
      <alignment vertical="top" wrapText="1"/>
    </xf>
    <xf numFmtId="0" fontId="8" fillId="0" borderId="64" xfId="0" applyFont="1" applyFill="1" applyBorder="1" applyAlignment="1">
      <alignment vertical="top" wrapText="1"/>
    </xf>
    <xf numFmtId="0" fontId="40" fillId="0" borderId="59" xfId="0" applyFont="1" applyFill="1" applyBorder="1" applyAlignment="1">
      <alignment vertical="top" wrapText="1"/>
    </xf>
    <xf numFmtId="0" fontId="8" fillId="0" borderId="59" xfId="0" applyFont="1" applyFill="1" applyBorder="1" applyAlignment="1">
      <alignment vertical="top" wrapText="1"/>
    </xf>
    <xf numFmtId="0" fontId="8" fillId="0" borderId="7" xfId="0" applyFont="1" applyFill="1" applyBorder="1" applyAlignment="1">
      <alignment vertical="top" wrapText="1"/>
    </xf>
    <xf numFmtId="0" fontId="8" fillId="0" borderId="49" xfId="0" applyFont="1" applyFill="1" applyBorder="1" applyAlignment="1">
      <alignment vertical="top" wrapText="1"/>
    </xf>
    <xf numFmtId="0" fontId="9" fillId="0" borderId="55" xfId="0" applyFont="1" applyFill="1" applyBorder="1" applyAlignment="1">
      <alignment horizontal="left" vertical="top" wrapText="1"/>
    </xf>
    <xf numFmtId="0" fontId="8" fillId="0" borderId="55" xfId="0" applyFont="1" applyFill="1" applyBorder="1" applyAlignment="1">
      <alignment horizontal="left" vertical="top" wrapText="1"/>
    </xf>
    <xf numFmtId="0" fontId="9" fillId="0" borderId="55" xfId="0" applyFont="1" applyFill="1" applyBorder="1" applyAlignment="1">
      <alignment horizontal="left" vertical="center" wrapText="1"/>
    </xf>
    <xf numFmtId="3" fontId="56" fillId="11" borderId="37" xfId="4" applyNumberFormat="1" applyFont="1" applyFill="1" applyBorder="1" applyAlignment="1" applyProtection="1">
      <alignment horizontal="center" vertical="center"/>
      <protection locked="0"/>
    </xf>
    <xf numFmtId="3" fontId="56" fillId="11" borderId="38" xfId="4" applyNumberFormat="1" applyFont="1" applyFill="1" applyBorder="1" applyAlignment="1" applyProtection="1">
      <alignment horizontal="center" vertical="center"/>
      <protection locked="0"/>
    </xf>
    <xf numFmtId="9" fontId="56" fillId="11" borderId="37" xfId="4" applyNumberFormat="1" applyFont="1" applyFill="1" applyBorder="1" applyAlignment="1" applyProtection="1">
      <alignment horizontal="center" vertical="center"/>
      <protection locked="0"/>
    </xf>
    <xf numFmtId="0" fontId="9" fillId="0" borderId="55" xfId="0" applyFont="1" applyBorder="1" applyAlignment="1">
      <alignment horizontal="center" vertical="center"/>
    </xf>
    <xf numFmtId="0" fontId="12" fillId="0" borderId="55" xfId="0" applyFont="1" applyFill="1" applyBorder="1" applyAlignment="1">
      <alignment horizontal="center" vertical="center"/>
    </xf>
    <xf numFmtId="0" fontId="1" fillId="0" borderId="61" xfId="0" applyFont="1" applyFill="1" applyBorder="1" applyAlignment="1">
      <alignment horizontal="left" vertical="center" wrapText="1"/>
    </xf>
    <xf numFmtId="0" fontId="1" fillId="0" borderId="62" xfId="0" applyFont="1" applyFill="1" applyBorder="1" applyAlignment="1">
      <alignment horizontal="left" vertical="center" wrapText="1"/>
    </xf>
    <xf numFmtId="164" fontId="1" fillId="0" borderId="62" xfId="0" applyNumberFormat="1" applyFont="1" applyFill="1" applyBorder="1" applyAlignment="1" applyProtection="1">
      <alignment horizontal="left" vertical="center"/>
      <protection locked="0"/>
    </xf>
    <xf numFmtId="0" fontId="9" fillId="0" borderId="60" xfId="0" applyFont="1" applyBorder="1"/>
    <xf numFmtId="0" fontId="61" fillId="0" borderId="64" xfId="5" applyFill="1" applyBorder="1" applyAlignment="1" applyProtection="1">
      <alignment vertical="center"/>
    </xf>
    <xf numFmtId="164" fontId="1" fillId="0" borderId="62" xfId="0" applyNumberFormat="1" applyFont="1" applyBorder="1" applyAlignment="1" applyProtection="1">
      <alignment horizontal="left" vertical="center"/>
      <protection locked="0"/>
    </xf>
    <xf numFmtId="0" fontId="1" fillId="0" borderId="60" xfId="0" applyFont="1" applyFill="1" applyBorder="1" applyAlignment="1" applyProtection="1">
      <alignment vertical="center"/>
      <protection locked="0"/>
    </xf>
    <xf numFmtId="0" fontId="22" fillId="0" borderId="61" xfId="1" applyFill="1" applyBorder="1" applyAlignment="1">
      <alignment vertical="center"/>
      <protection locked="0"/>
    </xf>
    <xf numFmtId="0" fontId="12"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59" xfId="0" applyFont="1" applyBorder="1" applyAlignment="1">
      <alignment horizontal="center" vertical="center"/>
    </xf>
    <xf numFmtId="164" fontId="1" fillId="0" borderId="2" xfId="0" applyNumberFormat="1" applyFont="1" applyFill="1" applyBorder="1" applyAlignment="1">
      <alignment horizontal="left" vertical="top" wrapText="1"/>
    </xf>
    <xf numFmtId="164" fontId="1" fillId="0" borderId="48" xfId="0" applyNumberFormat="1" applyFont="1" applyFill="1" applyBorder="1" applyAlignment="1">
      <alignment horizontal="left" vertical="top" wrapText="1"/>
    </xf>
    <xf numFmtId="164" fontId="7" fillId="0" borderId="2"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11" xfId="0" applyFont="1" applyBorder="1" applyAlignment="1">
      <alignment horizontal="center" vertical="center" wrapText="1"/>
    </xf>
    <xf numFmtId="15" fontId="1" fillId="0" borderId="10" xfId="0" applyNumberFormat="1" applyFont="1" applyFill="1" applyBorder="1" applyAlignment="1">
      <alignment horizontal="left" vertical="top" wrapText="1"/>
    </xf>
    <xf numFmtId="0" fontId="1" fillId="0" borderId="11" xfId="0" applyFont="1" applyBorder="1" applyAlignment="1">
      <alignment horizontal="center" vertical="top" wrapText="1"/>
    </xf>
    <xf numFmtId="0" fontId="11" fillId="3" borderId="6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32" xfId="0" applyFont="1" applyFill="1" applyBorder="1" applyAlignment="1">
      <alignment horizontal="left" vertical="center"/>
    </xf>
    <xf numFmtId="0" fontId="5" fillId="0" borderId="27"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43" xfId="0" applyFont="1" applyFill="1" applyBorder="1" applyAlignment="1">
      <alignment horizontal="left" vertical="top" wrapText="1"/>
    </xf>
    <xf numFmtId="0" fontId="1" fillId="0" borderId="69" xfId="0" applyFont="1" applyFill="1" applyBorder="1" applyAlignment="1">
      <alignment horizontal="left" vertical="top" wrapText="1"/>
    </xf>
    <xf numFmtId="0" fontId="1" fillId="0" borderId="55" xfId="0" applyFont="1" applyFill="1" applyBorder="1" applyAlignment="1" applyProtection="1">
      <alignment vertical="top" wrapText="1"/>
      <protection locked="0"/>
    </xf>
    <xf numFmtId="0" fontId="11" fillId="0" borderId="26" xfId="0" applyFont="1" applyFill="1" applyBorder="1" applyAlignment="1">
      <alignment horizontal="left" vertical="top" wrapText="1"/>
    </xf>
    <xf numFmtId="0" fontId="4" fillId="2" borderId="0" xfId="0" applyFont="1" applyFill="1" applyAlignment="1">
      <alignment horizontal="center" vertical="center" wrapText="1"/>
    </xf>
    <xf numFmtId="0" fontId="11" fillId="0" borderId="38" xfId="0" applyFont="1" applyBorder="1" applyAlignment="1">
      <alignment vertical="top" wrapText="1"/>
    </xf>
    <xf numFmtId="0" fontId="9" fillId="0" borderId="27" xfId="0" applyFont="1" applyFill="1" applyBorder="1" applyAlignment="1">
      <alignment horizontal="left" vertical="top" wrapText="1"/>
    </xf>
    <xf numFmtId="0" fontId="0" fillId="0" borderId="0" xfId="0" applyAlignment="1">
      <alignment horizontal="left" vertical="top"/>
    </xf>
    <xf numFmtId="0" fontId="9" fillId="2" borderId="0" xfId="0" applyFont="1" applyFill="1" applyBorder="1" applyAlignment="1">
      <alignment horizontal="left" vertical="center" wrapText="1"/>
    </xf>
    <xf numFmtId="3" fontId="1" fillId="2" borderId="0" xfId="0" applyNumberFormat="1" applyFont="1" applyFill="1" applyBorder="1" applyAlignment="1">
      <alignment horizontal="right" vertical="top" wrapText="1" indent="1"/>
    </xf>
    <xf numFmtId="3" fontId="1" fillId="2" borderId="0" xfId="0" applyNumberFormat="1" applyFont="1" applyFill="1" applyAlignment="1">
      <alignment vertical="top" wrapText="1"/>
    </xf>
    <xf numFmtId="3" fontId="6" fillId="3" borderId="27" xfId="0" applyNumberFormat="1" applyFont="1" applyFill="1" applyBorder="1" applyAlignment="1">
      <alignment horizontal="right" vertical="center" wrapText="1" indent="1"/>
    </xf>
    <xf numFmtId="3" fontId="6" fillId="3" borderId="33" xfId="0" applyNumberFormat="1" applyFont="1" applyFill="1" applyBorder="1" applyAlignment="1">
      <alignment horizontal="left" vertical="center" wrapText="1"/>
    </xf>
    <xf numFmtId="0" fontId="9" fillId="2" borderId="0" xfId="0" applyFont="1" applyFill="1" applyBorder="1"/>
    <xf numFmtId="3" fontId="1" fillId="2" borderId="0" xfId="0" applyNumberFormat="1" applyFont="1" applyFill="1" applyAlignment="1">
      <alignment horizontal="left" vertical="center" wrapText="1"/>
    </xf>
    <xf numFmtId="3" fontId="6" fillId="2" borderId="0" xfId="0" applyNumberFormat="1" applyFont="1" applyFill="1" applyAlignment="1">
      <alignment horizontal="left" vertical="center" wrapText="1"/>
    </xf>
    <xf numFmtId="0" fontId="9" fillId="0" borderId="0" xfId="0" applyFont="1" applyFill="1" applyBorder="1"/>
    <xf numFmtId="3" fontId="9" fillId="2" borderId="0" xfId="0" applyNumberFormat="1" applyFont="1" applyFill="1" applyBorder="1"/>
    <xf numFmtId="0" fontId="1" fillId="2" borderId="0" xfId="0" applyFont="1" applyFill="1" applyBorder="1" applyAlignment="1">
      <alignment vertical="top" wrapText="1"/>
    </xf>
    <xf numFmtId="0" fontId="6"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3" fontId="1" fillId="2" borderId="0" xfId="0" applyNumberFormat="1" applyFont="1" applyFill="1" applyBorder="1" applyAlignment="1" applyProtection="1">
      <alignment horizontal="right" vertical="center" wrapText="1" indent="1"/>
      <protection locked="0"/>
    </xf>
    <xf numFmtId="0" fontId="6" fillId="2" borderId="0" xfId="0" applyFont="1" applyFill="1" applyBorder="1" applyAlignment="1">
      <alignment vertical="center" wrapText="1"/>
    </xf>
    <xf numFmtId="3" fontId="6" fillId="2" borderId="0" xfId="0" applyNumberFormat="1" applyFont="1" applyFill="1" applyBorder="1" applyAlignment="1" applyProtection="1">
      <alignment horizontal="right" vertical="center" wrapText="1" indent="7"/>
      <protection locked="0"/>
    </xf>
    <xf numFmtId="0" fontId="1" fillId="2" borderId="0" xfId="0" applyFont="1" applyFill="1" applyBorder="1" applyAlignment="1">
      <alignment horizontal="left" vertical="center"/>
    </xf>
    <xf numFmtId="0" fontId="1" fillId="2" borderId="0" xfId="0" applyFont="1" applyFill="1" applyBorder="1"/>
    <xf numFmtId="3" fontId="1" fillId="2" borderId="0" xfId="0" applyNumberFormat="1" applyFont="1" applyFill="1" applyBorder="1" applyAlignment="1" applyProtection="1">
      <alignment horizontal="left" vertical="top" wrapText="1" indent="4"/>
      <protection locked="0"/>
    </xf>
    <xf numFmtId="0" fontId="6" fillId="2" borderId="0" xfId="0" applyFont="1" applyFill="1" applyBorder="1" applyAlignment="1" applyProtection="1">
      <alignment horizontal="left" vertical="top" wrapText="1"/>
      <protection locked="0"/>
    </xf>
    <xf numFmtId="0" fontId="4" fillId="2" borderId="0" xfId="0" applyFont="1" applyFill="1" applyBorder="1" applyAlignment="1">
      <alignment horizontal="left" vertical="center" wrapText="1"/>
    </xf>
    <xf numFmtId="3" fontId="8" fillId="2" borderId="0" xfId="0" applyNumberFormat="1" applyFont="1" applyFill="1" applyBorder="1" applyAlignment="1" applyProtection="1">
      <alignment horizontal="left" vertical="center" wrapText="1" indent="3"/>
      <protection locked="0"/>
    </xf>
    <xf numFmtId="3" fontId="1" fillId="2" borderId="0" xfId="0" applyNumberFormat="1" applyFont="1" applyFill="1" applyBorder="1" applyAlignment="1" applyProtection="1">
      <alignment horizontal="right" vertical="center" wrapText="1" indent="5"/>
      <protection locked="0"/>
    </xf>
    <xf numFmtId="0" fontId="4" fillId="2" borderId="0" xfId="0" applyFont="1" applyFill="1" applyBorder="1" applyAlignment="1">
      <alignment horizontal="center" vertical="center" wrapText="1"/>
    </xf>
    <xf numFmtId="15" fontId="1" fillId="2" borderId="0" xfId="0" applyNumberFormat="1" applyFont="1" applyFill="1" applyBorder="1" applyAlignment="1">
      <alignment horizontal="center" vertical="top" wrapText="1"/>
    </xf>
    <xf numFmtId="0" fontId="0" fillId="0" borderId="0" xfId="0" applyAlignment="1">
      <alignment horizontal="left" vertical="top"/>
    </xf>
    <xf numFmtId="0" fontId="0" fillId="0" borderId="0" xfId="0" applyFill="1"/>
    <xf numFmtId="0" fontId="46" fillId="2" borderId="2" xfId="0" applyFont="1" applyFill="1" applyBorder="1" applyAlignment="1">
      <alignment horizontal="center" vertical="center"/>
    </xf>
    <xf numFmtId="0" fontId="48" fillId="2" borderId="2" xfId="0" applyFont="1" applyFill="1" applyBorder="1" applyAlignment="1">
      <alignment horizontal="center" vertical="top" wrapText="1"/>
    </xf>
    <xf numFmtId="0" fontId="50" fillId="2" borderId="2" xfId="0" applyFont="1" applyFill="1" applyBorder="1" applyAlignment="1">
      <alignment horizontal="center" vertical="top" wrapText="1"/>
    </xf>
    <xf numFmtId="0" fontId="22" fillId="2" borderId="48" xfId="1" applyFill="1" applyBorder="1" applyAlignment="1" applyProtection="1">
      <alignment horizontal="center" vertical="top" wrapText="1"/>
    </xf>
    <xf numFmtId="0" fontId="0" fillId="0" borderId="0" xfId="0" applyAlignment="1">
      <alignment horizontal="left" vertical="top"/>
    </xf>
    <xf numFmtId="0" fontId="53" fillId="12" borderId="25" xfId="0" applyFont="1" applyFill="1" applyBorder="1" applyAlignment="1">
      <alignment horizontal="center" vertical="center" wrapText="1"/>
    </xf>
    <xf numFmtId="0" fontId="53" fillId="12" borderId="24" xfId="0" applyFont="1" applyFill="1" applyBorder="1" applyAlignment="1">
      <alignment horizontal="center" vertical="center" wrapText="1"/>
    </xf>
    <xf numFmtId="0" fontId="53" fillId="12" borderId="34" xfId="0" applyFont="1" applyFill="1" applyBorder="1" applyAlignment="1">
      <alignment horizontal="center" vertical="center" wrapText="1"/>
    </xf>
    <xf numFmtId="0" fontId="53" fillId="12" borderId="53" xfId="0" applyFont="1" applyFill="1" applyBorder="1" applyAlignment="1">
      <alignment horizontal="center" vertical="center" wrapText="1"/>
    </xf>
    <xf numFmtId="0" fontId="53" fillId="12" borderId="52" xfId="0" applyFont="1" applyFill="1" applyBorder="1" applyAlignment="1">
      <alignment horizontal="center" vertical="center" wrapText="1"/>
    </xf>
    <xf numFmtId="0" fontId="53" fillId="12" borderId="67" xfId="0" applyFont="1" applyFill="1" applyBorder="1" applyAlignment="1">
      <alignment horizontal="center" vertical="center"/>
    </xf>
    <xf numFmtId="0" fontId="53" fillId="12" borderId="23" xfId="0" applyFont="1" applyFill="1" applyBorder="1" applyAlignment="1">
      <alignment horizontal="center" vertical="center" wrapText="1"/>
    </xf>
    <xf numFmtId="0" fontId="53" fillId="12" borderId="35" xfId="0" applyFont="1" applyFill="1" applyBorder="1" applyAlignment="1">
      <alignment horizontal="center" vertical="center" wrapText="1"/>
    </xf>
    <xf numFmtId="164" fontId="1" fillId="0" borderId="11" xfId="0" applyNumberFormat="1" applyFont="1" applyBorder="1" applyAlignment="1">
      <alignment horizontal="center" vertical="top" wrapText="1"/>
    </xf>
    <xf numFmtId="0" fontId="9" fillId="0" borderId="0" xfId="0" applyFont="1" applyFill="1"/>
    <xf numFmtId="3" fontId="56" fillId="13" borderId="26" xfId="4" applyNumberFormat="1" applyFont="1" applyFill="1" applyBorder="1" applyAlignment="1" applyProtection="1">
      <alignment horizontal="center" vertical="center"/>
      <protection locked="0"/>
    </xf>
    <xf numFmtId="0" fontId="56" fillId="13" borderId="34" xfId="4" applyFont="1" applyFill="1" applyBorder="1" applyAlignment="1" applyProtection="1">
      <alignment horizontal="center" vertical="center"/>
      <protection locked="0"/>
    </xf>
    <xf numFmtId="9" fontId="56" fillId="13" borderId="26" xfId="4" applyNumberFormat="1" applyFont="1" applyFill="1" applyBorder="1" applyAlignment="1" applyProtection="1">
      <alignment horizontal="center" vertical="center"/>
      <protection locked="0"/>
    </xf>
    <xf numFmtId="9" fontId="56" fillId="13" borderId="34" xfId="4" applyNumberFormat="1" applyFont="1" applyFill="1" applyBorder="1" applyAlignment="1" applyProtection="1">
      <alignment horizontal="center" vertical="center"/>
      <protection locked="0"/>
    </xf>
    <xf numFmtId="9" fontId="56" fillId="13" borderId="38" xfId="4" applyNumberFormat="1" applyFont="1" applyFill="1" applyBorder="1" applyAlignment="1" applyProtection="1">
      <alignment horizontal="center" vertical="center"/>
      <protection locked="0"/>
    </xf>
    <xf numFmtId="9" fontId="56" fillId="13" borderId="70" xfId="4" applyNumberFormat="1" applyFont="1" applyFill="1" applyBorder="1" applyAlignment="1" applyProtection="1">
      <alignment horizontal="center" vertical="center"/>
      <protection locked="0"/>
    </xf>
    <xf numFmtId="0" fontId="56" fillId="13" borderId="27" xfId="4" applyFont="1" applyFill="1" applyBorder="1" applyAlignment="1" applyProtection="1">
      <alignment horizontal="center" vertical="center"/>
      <protection locked="0"/>
    </xf>
    <xf numFmtId="9" fontId="56" fillId="13" borderId="27" xfId="4" applyNumberFormat="1" applyFont="1" applyFill="1" applyBorder="1" applyAlignment="1" applyProtection="1">
      <alignment horizontal="center" vertical="center"/>
      <protection locked="0"/>
    </xf>
    <xf numFmtId="9" fontId="56" fillId="13" borderId="39" xfId="4" applyNumberFormat="1" applyFont="1" applyFill="1" applyBorder="1" applyAlignment="1" applyProtection="1">
      <alignment horizontal="center" vertical="center"/>
      <protection locked="0"/>
    </xf>
    <xf numFmtId="9" fontId="56" fillId="13" borderId="36" xfId="4" applyNumberFormat="1" applyFont="1" applyFill="1" applyBorder="1" applyAlignment="1" applyProtection="1">
      <alignment horizontal="center" vertical="center"/>
      <protection locked="0"/>
    </xf>
    <xf numFmtId="3" fontId="56" fillId="13" borderId="37" xfId="4" applyNumberFormat="1" applyFont="1" applyFill="1" applyBorder="1" applyAlignment="1" applyProtection="1">
      <alignment horizontal="center" vertical="center"/>
      <protection locked="0"/>
    </xf>
    <xf numFmtId="3" fontId="56" fillId="13" borderId="38" xfId="4" applyNumberFormat="1" applyFont="1" applyFill="1" applyBorder="1" applyAlignment="1" applyProtection="1">
      <alignment horizontal="center" vertical="center"/>
      <protection locked="0"/>
    </xf>
    <xf numFmtId="3" fontId="56" fillId="13" borderId="39" xfId="4" applyNumberFormat="1" applyFont="1" applyFill="1" applyBorder="1" applyAlignment="1" applyProtection="1">
      <alignment horizontal="center" vertical="center"/>
      <protection locked="0"/>
    </xf>
    <xf numFmtId="0" fontId="56" fillId="13" borderId="36" xfId="4" applyFont="1" applyFill="1" applyBorder="1" applyAlignment="1" applyProtection="1">
      <alignment vertical="center" wrapText="1"/>
      <protection locked="0"/>
    </xf>
    <xf numFmtId="0" fontId="56" fillId="13" borderId="52" xfId="4" applyFont="1" applyFill="1" applyBorder="1" applyAlignment="1" applyProtection="1">
      <alignment vertical="center" wrapText="1"/>
      <protection locked="0"/>
    </xf>
    <xf numFmtId="0" fontId="56" fillId="13" borderId="36" xfId="4" applyFont="1" applyFill="1" applyBorder="1" applyAlignment="1" applyProtection="1">
      <alignment horizontal="center" vertical="center"/>
      <protection locked="0"/>
    </xf>
    <xf numFmtId="0" fontId="6" fillId="2" borderId="0" xfId="0" applyFont="1" applyFill="1" applyBorder="1" applyAlignment="1">
      <alignment horizontal="left" vertical="top" wrapText="1"/>
    </xf>
    <xf numFmtId="0" fontId="9" fillId="0" borderId="26" xfId="0" applyFont="1" applyFill="1" applyBorder="1" applyAlignment="1">
      <alignment horizontal="left" vertical="center"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38" xfId="0" applyFont="1" applyBorder="1" applyAlignment="1">
      <alignment horizontal="left"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50" xfId="0" applyFont="1" applyBorder="1" applyAlignment="1">
      <alignment horizontal="left" vertical="center" wrapText="1"/>
    </xf>
    <xf numFmtId="0" fontId="9" fillId="0" borderId="26" xfId="0" applyFont="1" applyBorder="1" applyAlignment="1">
      <alignment horizontal="left" vertical="center" wrapText="1"/>
    </xf>
    <xf numFmtId="0" fontId="9" fillId="0" borderId="36" xfId="0" applyFont="1" applyBorder="1" applyAlignment="1">
      <alignment horizontal="left" vertical="center" wrapText="1"/>
    </xf>
    <xf numFmtId="0" fontId="5" fillId="0" borderId="50" xfId="0" applyFont="1" applyBorder="1" applyAlignment="1">
      <alignment horizontal="left" vertical="top" wrapText="1"/>
    </xf>
    <xf numFmtId="0" fontId="1" fillId="0" borderId="37" xfId="0" applyFont="1" applyBorder="1" applyAlignment="1">
      <alignment horizontal="left" vertical="top" wrapText="1"/>
    </xf>
    <xf numFmtId="0" fontId="1" fillId="0" borderId="28" xfId="0" applyFont="1" applyBorder="1" applyAlignment="1">
      <alignment horizontal="left" vertical="top" wrapText="1"/>
    </xf>
    <xf numFmtId="0" fontId="1" fillId="0" borderId="31" xfId="0" applyFont="1" applyBorder="1" applyAlignment="1">
      <alignment horizontal="left" vertical="top" wrapText="1"/>
    </xf>
    <xf numFmtId="0" fontId="1" fillId="0" borderId="36" xfId="0" applyFont="1" applyBorder="1" applyAlignment="1">
      <alignment horizontal="left" vertical="top" wrapText="1"/>
    </xf>
    <xf numFmtId="0" fontId="1" fillId="0" borderId="32"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3" borderId="4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45" xfId="0" applyFont="1" applyFill="1" applyBorder="1" applyAlignment="1">
      <alignment vertical="top" wrapText="1"/>
    </xf>
    <xf numFmtId="0" fontId="1" fillId="3" borderId="38" xfId="0" applyFont="1" applyFill="1" applyBorder="1" applyAlignment="1">
      <alignment horizontal="left" vertical="top" wrapText="1"/>
    </xf>
    <xf numFmtId="0" fontId="1" fillId="0" borderId="46" xfId="0" applyFont="1" applyBorder="1" applyAlignment="1">
      <alignment horizontal="left" vertical="top" wrapText="1"/>
    </xf>
    <xf numFmtId="0" fontId="1" fillId="0" borderId="27" xfId="0" applyFont="1" applyBorder="1" applyAlignment="1">
      <alignment horizontal="left" vertical="top" wrapText="1"/>
    </xf>
    <xf numFmtId="0" fontId="6" fillId="3" borderId="10" xfId="0" applyFont="1" applyFill="1" applyBorder="1" applyAlignment="1">
      <alignment horizontal="center" vertical="center" wrapText="1"/>
    </xf>
    <xf numFmtId="0" fontId="53" fillId="12" borderId="34" xfId="0" applyFont="1" applyFill="1" applyBorder="1" applyAlignment="1">
      <alignment horizontal="center" vertical="center" wrapText="1"/>
    </xf>
    <xf numFmtId="0" fontId="53" fillId="12" borderId="35" xfId="0" applyFont="1" applyFill="1" applyBorder="1" applyAlignment="1">
      <alignment horizontal="center" vertical="center" wrapText="1"/>
    </xf>
    <xf numFmtId="0" fontId="53" fillId="12" borderId="67" xfId="0" applyFont="1" applyFill="1" applyBorder="1" applyAlignment="1">
      <alignment horizontal="center" vertical="center"/>
    </xf>
    <xf numFmtId="0" fontId="53" fillId="12" borderId="23" xfId="0" applyFont="1" applyFill="1" applyBorder="1" applyAlignment="1">
      <alignment horizontal="center" vertical="center" wrapText="1"/>
    </xf>
    <xf numFmtId="0" fontId="56" fillId="13" borderId="34" xfId="4" applyFont="1" applyFill="1" applyBorder="1" applyAlignment="1" applyProtection="1">
      <alignment horizontal="center" vertical="center"/>
      <protection locked="0"/>
    </xf>
    <xf numFmtId="0" fontId="53" fillId="12" borderId="52" xfId="0" applyFont="1" applyFill="1" applyBorder="1" applyAlignment="1">
      <alignment horizontal="center" vertical="center" wrapText="1"/>
    </xf>
    <xf numFmtId="0" fontId="53" fillId="12" borderId="53" xfId="0" applyFont="1" applyFill="1" applyBorder="1" applyAlignment="1">
      <alignment horizontal="center" vertical="center" wrapText="1"/>
    </xf>
    <xf numFmtId="0" fontId="56" fillId="13" borderId="34" xfId="4" applyFont="1" applyFill="1" applyBorder="1" applyAlignment="1" applyProtection="1">
      <alignment horizontal="center" vertical="center" wrapText="1"/>
      <protection locked="0"/>
    </xf>
    <xf numFmtId="0" fontId="53" fillId="12" borderId="25" xfId="0" applyFont="1" applyFill="1" applyBorder="1" applyAlignment="1">
      <alignment horizontal="center" vertical="center" wrapText="1"/>
    </xf>
    <xf numFmtId="0" fontId="53" fillId="12" borderId="24" xfId="0" applyFont="1" applyFill="1" applyBorder="1" applyAlignment="1">
      <alignment horizontal="center" vertical="center" wrapText="1"/>
    </xf>
    <xf numFmtId="0" fontId="59" fillId="8" borderId="36" xfId="4" applyFont="1" applyBorder="1" applyAlignment="1" applyProtection="1">
      <alignment horizontal="center" vertical="center"/>
      <protection locked="0"/>
    </xf>
    <xf numFmtId="0" fontId="59" fillId="8" borderId="37" xfId="4" applyFont="1" applyBorder="1" applyAlignment="1" applyProtection="1">
      <alignment horizontal="center" vertical="center"/>
      <protection locked="0"/>
    </xf>
    <xf numFmtId="0" fontId="9" fillId="0" borderId="27" xfId="0" applyFont="1" applyFill="1" applyBorder="1" applyAlignment="1">
      <alignment horizontal="left" vertical="top" wrapText="1"/>
    </xf>
    <xf numFmtId="0" fontId="56" fillId="13" borderId="26" xfId="4" applyFont="1" applyFill="1" applyBorder="1" applyAlignment="1" applyProtection="1">
      <alignment horizontal="center" vertical="center"/>
      <protection locked="0"/>
    </xf>
    <xf numFmtId="0" fontId="56" fillId="13" borderId="52" xfId="4" applyFont="1" applyFill="1" applyBorder="1" applyAlignment="1" applyProtection="1">
      <alignment horizontal="center" vertical="center"/>
      <protection locked="0"/>
    </xf>
    <xf numFmtId="3" fontId="56" fillId="13" borderId="70" xfId="4" applyNumberFormat="1" applyFont="1" applyFill="1" applyBorder="1" applyAlignment="1" applyProtection="1">
      <alignment horizontal="center" vertical="center"/>
      <protection locked="0"/>
    </xf>
    <xf numFmtId="9" fontId="56" fillId="13" borderId="37" xfId="4" applyNumberFormat="1" applyFont="1" applyFill="1" applyBorder="1" applyAlignment="1" applyProtection="1">
      <alignment horizontal="center" vertical="center"/>
      <protection locked="0"/>
    </xf>
    <xf numFmtId="0" fontId="56" fillId="13" borderId="53" xfId="4" applyFont="1" applyFill="1" applyBorder="1" applyAlignment="1" applyProtection="1">
      <alignment horizontal="center" vertical="center"/>
      <protection locked="0"/>
    </xf>
    <xf numFmtId="0" fontId="47" fillId="2" borderId="0" xfId="0" applyFont="1" applyFill="1" applyBorder="1" applyAlignment="1">
      <alignment horizontal="center" vertical="center"/>
    </xf>
    <xf numFmtId="0" fontId="55" fillId="11" borderId="26" xfId="4" applyFill="1" applyBorder="1" applyAlignment="1" applyProtection="1">
      <alignment wrapText="1"/>
      <protection locked="0"/>
    </xf>
    <xf numFmtId="10" fontId="55" fillId="11" borderId="26" xfId="4" applyNumberFormat="1" applyFill="1" applyBorder="1" applyAlignment="1" applyProtection="1">
      <alignment horizontal="center" vertical="center" wrapText="1"/>
      <protection locked="0"/>
    </xf>
    <xf numFmtId="0" fontId="59" fillId="11" borderId="36" xfId="4" applyFont="1" applyFill="1" applyBorder="1" applyAlignment="1" applyProtection="1">
      <alignment vertical="center" wrapText="1"/>
      <protection locked="0"/>
    </xf>
    <xf numFmtId="0" fontId="59" fillId="11" borderId="26" xfId="4" applyFont="1" applyFill="1" applyBorder="1" applyAlignment="1" applyProtection="1">
      <alignment horizontal="center" vertical="center"/>
      <protection locked="0"/>
    </xf>
    <xf numFmtId="0" fontId="59" fillId="11" borderId="27" xfId="4" applyFont="1" applyFill="1" applyBorder="1" applyAlignment="1" applyProtection="1">
      <alignment horizontal="center" vertical="center"/>
      <protection locked="0"/>
    </xf>
    <xf numFmtId="0" fontId="59" fillId="11" borderId="36" xfId="4" applyFont="1" applyFill="1" applyBorder="1" applyAlignment="1" applyProtection="1">
      <alignment horizontal="center" vertical="center"/>
      <protection locked="0"/>
    </xf>
    <xf numFmtId="0" fontId="59" fillId="11" borderId="26" xfId="4" applyFont="1" applyFill="1" applyBorder="1" applyAlignment="1" applyProtection="1">
      <alignment vertical="center" wrapText="1"/>
      <protection locked="0"/>
    </xf>
    <xf numFmtId="0" fontId="59" fillId="11" borderId="27" xfId="4" applyFont="1" applyFill="1" applyBorder="1" applyAlignment="1" applyProtection="1">
      <alignment vertical="center"/>
      <protection locked="0"/>
    </xf>
    <xf numFmtId="0" fontId="59" fillId="11" borderId="39" xfId="4" applyFont="1" applyFill="1" applyBorder="1" applyAlignment="1" applyProtection="1">
      <alignment horizontal="center" vertical="center"/>
      <protection locked="0"/>
    </xf>
    <xf numFmtId="9" fontId="56" fillId="11" borderId="27" xfId="4" applyNumberFormat="1" applyFont="1" applyFill="1" applyBorder="1" applyAlignment="1" applyProtection="1">
      <alignment horizontal="center" vertical="center"/>
      <protection locked="0"/>
    </xf>
    <xf numFmtId="9" fontId="56" fillId="11" borderId="39" xfId="4" applyNumberFormat="1" applyFont="1" applyFill="1" applyBorder="1" applyAlignment="1" applyProtection="1">
      <alignment horizontal="center" vertical="center"/>
      <protection locked="0"/>
    </xf>
    <xf numFmtId="0" fontId="56" fillId="11" borderId="34" xfId="4" applyFont="1" applyFill="1" applyBorder="1" applyAlignment="1" applyProtection="1">
      <alignment horizontal="center" vertical="center" wrapText="1"/>
      <protection locked="0"/>
    </xf>
    <xf numFmtId="0" fontId="56" fillId="11" borderId="26" xfId="4" applyFont="1" applyFill="1" applyBorder="1" applyAlignment="1" applyProtection="1">
      <alignment horizontal="center" vertical="center"/>
      <protection locked="0"/>
    </xf>
    <xf numFmtId="0" fontId="56" fillId="11" borderId="53" xfId="4" applyFont="1" applyFill="1" applyBorder="1" applyAlignment="1" applyProtection="1">
      <alignment horizontal="center" vertical="center"/>
      <protection locked="0"/>
    </xf>
    <xf numFmtId="3" fontId="56" fillId="11" borderId="39" xfId="4" applyNumberFormat="1" applyFont="1" applyFill="1" applyBorder="1" applyAlignment="1" applyProtection="1">
      <alignment horizontal="center" vertical="center"/>
      <protection locked="0"/>
    </xf>
    <xf numFmtId="9" fontId="56" fillId="11" borderId="36" xfId="4" applyNumberFormat="1" applyFont="1" applyFill="1" applyBorder="1" applyAlignment="1" applyProtection="1">
      <alignment horizontal="center" vertical="center"/>
      <protection locked="0"/>
    </xf>
    <xf numFmtId="0" fontId="55" fillId="11" borderId="36" xfId="4" applyFill="1" applyBorder="1" applyAlignment="1" applyProtection="1">
      <alignment horizontal="center" vertical="center"/>
      <protection locked="0"/>
    </xf>
    <xf numFmtId="10" fontId="55" fillId="11" borderId="26" xfId="4" applyNumberFormat="1" applyFill="1" applyBorder="1" applyAlignment="1" applyProtection="1">
      <alignment horizontal="center" vertical="center"/>
      <protection locked="0"/>
    </xf>
    <xf numFmtId="0" fontId="59" fillId="14" borderId="36" xfId="4" applyFont="1" applyFill="1" applyBorder="1" applyAlignment="1" applyProtection="1">
      <alignment horizontal="center" vertical="center"/>
      <protection locked="0"/>
    </xf>
    <xf numFmtId="0" fontId="55" fillId="14" borderId="52" xfId="4" applyFill="1" applyBorder="1" applyAlignment="1" applyProtection="1">
      <alignment vertical="center" wrapText="1"/>
      <protection locked="0"/>
    </xf>
    <xf numFmtId="0" fontId="59" fillId="14" borderId="37" xfId="4" applyFont="1" applyFill="1" applyBorder="1" applyAlignment="1" applyProtection="1">
      <alignment horizontal="center" vertical="center"/>
      <protection locked="0"/>
    </xf>
    <xf numFmtId="0" fontId="55" fillId="14" borderId="57" xfId="4" applyFill="1" applyBorder="1" applyAlignment="1" applyProtection="1">
      <alignment vertical="center" wrapText="1"/>
      <protection locked="0"/>
    </xf>
    <xf numFmtId="0" fontId="55" fillId="14" borderId="36" xfId="4" applyFill="1" applyBorder="1" applyAlignment="1" applyProtection="1">
      <alignment horizontal="center" vertical="center"/>
      <protection locked="0"/>
    </xf>
    <xf numFmtId="0" fontId="55" fillId="14" borderId="27" xfId="4" applyFill="1" applyBorder="1" applyAlignment="1" applyProtection="1">
      <alignment horizontal="center" vertical="center"/>
      <protection locked="0"/>
    </xf>
    <xf numFmtId="0" fontId="55" fillId="14" borderId="37" xfId="4" applyFill="1" applyBorder="1" applyAlignment="1" applyProtection="1">
      <alignment horizontal="center" vertical="center"/>
      <protection locked="0"/>
    </xf>
    <xf numFmtId="0" fontId="55" fillId="14" borderId="39" xfId="4" applyFill="1" applyBorder="1" applyAlignment="1" applyProtection="1">
      <alignment horizontal="center" vertical="center"/>
      <protection locked="0"/>
    </xf>
    <xf numFmtId="0" fontId="55" fillId="14" borderId="51" xfId="4" applyFill="1" applyBorder="1" applyAlignment="1" applyProtection="1">
      <alignment horizontal="center" vertical="center" wrapText="1"/>
      <protection locked="0"/>
    </xf>
    <xf numFmtId="0" fontId="55" fillId="14" borderId="35" xfId="4" applyFill="1" applyBorder="1" applyAlignment="1" applyProtection="1">
      <alignment horizontal="center" vertical="center" wrapText="1"/>
      <protection locked="0"/>
    </xf>
    <xf numFmtId="0" fontId="55" fillId="14" borderId="26" xfId="4" applyFill="1" applyBorder="1" applyAlignment="1" applyProtection="1">
      <alignment vertical="center" wrapText="1"/>
      <protection locked="0"/>
    </xf>
    <xf numFmtId="0" fontId="55" fillId="14" borderId="27" xfId="4" applyFill="1" applyBorder="1" applyAlignment="1" applyProtection="1">
      <alignment vertical="center" wrapText="1"/>
      <protection locked="0"/>
    </xf>
    <xf numFmtId="0" fontId="55" fillId="14" borderId="77" xfId="4" applyFill="1" applyBorder="1" applyAlignment="1" applyProtection="1">
      <protection locked="0"/>
    </xf>
    <xf numFmtId="10" fontId="55" fillId="14" borderId="31" xfId="4" applyNumberFormat="1" applyFill="1" applyBorder="1" applyAlignment="1" applyProtection="1">
      <alignment horizontal="center" vertical="center"/>
      <protection locked="0"/>
    </xf>
    <xf numFmtId="10" fontId="55" fillId="14" borderId="26" xfId="4" applyNumberFormat="1" applyFill="1" applyBorder="1" applyAlignment="1" applyProtection="1">
      <alignment horizontal="center" vertical="center"/>
      <protection locked="0"/>
    </xf>
    <xf numFmtId="0" fontId="55" fillId="14" borderId="26" xfId="4" applyFill="1" applyBorder="1" applyAlignment="1" applyProtection="1">
      <alignment horizontal="center" vertical="center"/>
      <protection locked="0"/>
    </xf>
    <xf numFmtId="0" fontId="59" fillId="14" borderId="36" xfId="4" applyFont="1" applyFill="1" applyBorder="1" applyAlignment="1" applyProtection="1">
      <alignment horizontal="center" vertical="center" wrapText="1"/>
      <protection locked="0"/>
    </xf>
    <xf numFmtId="0" fontId="59" fillId="14" borderId="53" xfId="4" applyFont="1" applyFill="1" applyBorder="1" applyAlignment="1" applyProtection="1">
      <alignment horizontal="center" vertical="center"/>
      <protection locked="0"/>
    </xf>
    <xf numFmtId="0" fontId="59" fillId="14" borderId="27" xfId="4" applyFont="1" applyFill="1" applyBorder="1" applyAlignment="1" applyProtection="1">
      <alignment horizontal="center" vertical="center"/>
      <protection locked="0"/>
    </xf>
    <xf numFmtId="0" fontId="59" fillId="14" borderId="37" xfId="4" applyFont="1" applyFill="1" applyBorder="1" applyAlignment="1" applyProtection="1">
      <alignment horizontal="center" vertical="center" wrapText="1"/>
      <protection locked="0"/>
    </xf>
    <xf numFmtId="0" fontId="59" fillId="14" borderId="39" xfId="4" applyFont="1" applyFill="1" applyBorder="1" applyAlignment="1" applyProtection="1">
      <alignment horizontal="center" vertical="center"/>
      <protection locked="0"/>
    </xf>
    <xf numFmtId="0" fontId="55" fillId="14" borderId="34" xfId="4" applyFill="1" applyBorder="1" applyAlignment="1" applyProtection="1">
      <alignment vertical="center"/>
      <protection locked="0"/>
    </xf>
    <xf numFmtId="0" fontId="59" fillId="14" borderId="26" xfId="4" applyFont="1" applyFill="1" applyBorder="1" applyAlignment="1" applyProtection="1">
      <alignment horizontal="center" vertical="center"/>
      <protection locked="0"/>
    </xf>
    <xf numFmtId="0" fontId="55" fillId="14" borderId="35" xfId="4" applyFill="1" applyBorder="1" applyAlignment="1" applyProtection="1">
      <alignment vertical="center"/>
      <protection locked="0"/>
    </xf>
    <xf numFmtId="0" fontId="55" fillId="14" borderId="53" xfId="4" applyFill="1" applyBorder="1" applyAlignment="1" applyProtection="1">
      <alignment horizontal="center" vertical="center"/>
      <protection locked="0"/>
    </xf>
    <xf numFmtId="3" fontId="6" fillId="0" borderId="33" xfId="0" applyNumberFormat="1" applyFont="1" applyFill="1" applyBorder="1" applyAlignment="1" applyProtection="1">
      <alignment horizontal="left" vertical="top" wrapText="1" indent="1"/>
      <protection locked="0"/>
    </xf>
    <xf numFmtId="3" fontId="6" fillId="0" borderId="27" xfId="0" applyNumberFormat="1" applyFont="1" applyFill="1" applyBorder="1" applyAlignment="1" applyProtection="1">
      <alignment horizontal="right" vertical="center" wrapText="1" indent="5"/>
      <protection locked="0"/>
    </xf>
    <xf numFmtId="3" fontId="1" fillId="0" borderId="27" xfId="0" applyNumberFormat="1" applyFont="1" applyFill="1" applyBorder="1" applyAlignment="1" applyProtection="1">
      <alignment horizontal="right" vertical="center" wrapText="1" indent="1"/>
      <protection locked="0"/>
    </xf>
    <xf numFmtId="3" fontId="1" fillId="0" borderId="39" xfId="0" applyNumberFormat="1" applyFont="1" applyFill="1" applyBorder="1" applyAlignment="1" applyProtection="1">
      <alignment horizontal="right" vertical="center" wrapText="1" indent="1"/>
      <protection locked="0"/>
    </xf>
    <xf numFmtId="0" fontId="6" fillId="0" borderId="50"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3" fontId="7" fillId="0" borderId="36" xfId="0" applyNumberFormat="1" applyFont="1" applyFill="1" applyBorder="1" applyAlignment="1" applyProtection="1">
      <alignment horizontal="left" vertical="center" wrapText="1"/>
      <protection locked="0"/>
    </xf>
    <xf numFmtId="3" fontId="6" fillId="0" borderId="27" xfId="0" applyNumberFormat="1" applyFont="1" applyFill="1" applyBorder="1" applyAlignment="1" applyProtection="1">
      <alignment horizontal="left" vertical="center" wrapText="1" indent="1"/>
      <protection locked="0"/>
    </xf>
    <xf numFmtId="3" fontId="7" fillId="0" borderId="36" xfId="0" applyNumberFormat="1" applyFont="1" applyFill="1" applyBorder="1" applyAlignment="1" applyProtection="1">
      <alignment horizontal="left" vertical="center" wrapText="1" indent="2"/>
      <protection locked="0"/>
    </xf>
    <xf numFmtId="3" fontId="8" fillId="0" borderId="36" xfId="0" applyNumberFormat="1" applyFont="1" applyFill="1" applyBorder="1" applyAlignment="1" applyProtection="1">
      <alignment horizontal="left" vertical="center" wrapText="1" indent="3"/>
      <protection locked="0"/>
    </xf>
    <xf numFmtId="3" fontId="8" fillId="0" borderId="37" xfId="0" applyNumberFormat="1" applyFont="1" applyFill="1" applyBorder="1" applyAlignment="1" applyProtection="1">
      <alignment horizontal="left" vertical="center" wrapText="1" indent="3"/>
      <protection locked="0"/>
    </xf>
    <xf numFmtId="3" fontId="5" fillId="0" borderId="26" xfId="0" applyNumberFormat="1" applyFont="1" applyFill="1" applyBorder="1" applyAlignment="1">
      <alignment horizontal="right" indent="8"/>
    </xf>
    <xf numFmtId="3" fontId="1" fillId="0" borderId="26" xfId="0" applyNumberFormat="1" applyFont="1" applyFill="1" applyBorder="1" applyAlignment="1" applyProtection="1">
      <alignment horizontal="right" vertical="center" wrapText="1" indent="2"/>
      <protection locked="0"/>
    </xf>
    <xf numFmtId="0" fontId="6" fillId="0" borderId="9"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5" fillId="0" borderId="25" xfId="0" applyFont="1" applyFill="1" applyBorder="1" applyAlignment="1">
      <alignment horizontal="left" vertical="center" wrapText="1"/>
    </xf>
    <xf numFmtId="3" fontId="6" fillId="0" borderId="33" xfId="0" applyNumberFormat="1" applyFont="1" applyFill="1" applyBorder="1" applyAlignment="1" applyProtection="1">
      <alignment horizontal="left" vertical="center" wrapText="1" indent="1"/>
      <protection locked="0"/>
    </xf>
    <xf numFmtId="0" fontId="6" fillId="0" borderId="25" xfId="0" applyFont="1" applyFill="1" applyBorder="1" applyAlignment="1">
      <alignment vertical="top" wrapText="1"/>
    </xf>
    <xf numFmtId="3" fontId="6" fillId="0" borderId="27" xfId="0" applyNumberFormat="1" applyFont="1" applyFill="1" applyBorder="1" applyAlignment="1" applyProtection="1">
      <alignment horizontal="right" vertical="center" wrapText="1" indent="7"/>
      <protection locked="0"/>
    </xf>
    <xf numFmtId="0" fontId="1" fillId="0" borderId="36" xfId="0" applyFont="1" applyFill="1" applyBorder="1" applyAlignment="1">
      <alignment vertical="top" wrapText="1"/>
    </xf>
    <xf numFmtId="3" fontId="1" fillId="0" borderId="27" xfId="0" applyNumberFormat="1" applyFont="1" applyFill="1" applyBorder="1" applyAlignment="1" applyProtection="1">
      <alignment horizontal="right" vertical="center" wrapText="1" indent="5"/>
      <protection locked="0"/>
    </xf>
    <xf numFmtId="0" fontId="8" fillId="0" borderId="36" xfId="0" applyFont="1" applyFill="1" applyBorder="1" applyAlignment="1">
      <alignment horizontal="left" vertical="top" wrapText="1" indent="2"/>
    </xf>
    <xf numFmtId="0" fontId="1" fillId="0" borderId="36" xfId="0" applyFont="1" applyFill="1" applyBorder="1" applyAlignment="1">
      <alignment horizontal="left" vertical="top" wrapText="1" indent="2"/>
    </xf>
    <xf numFmtId="0" fontId="6" fillId="0" borderId="36" xfId="0" applyFont="1" applyFill="1" applyBorder="1" applyAlignment="1">
      <alignment vertical="top" wrapText="1"/>
    </xf>
    <xf numFmtId="0" fontId="8" fillId="0" borderId="28" xfId="0" applyFont="1" applyFill="1" applyBorder="1" applyAlignment="1">
      <alignment vertical="top" wrapText="1"/>
    </xf>
    <xf numFmtId="0" fontId="1" fillId="0" borderId="28" xfId="0" applyFont="1" applyFill="1" applyBorder="1" applyAlignment="1">
      <alignment vertical="top" wrapText="1"/>
    </xf>
    <xf numFmtId="3" fontId="1" fillId="0" borderId="27" xfId="0" applyNumberFormat="1" applyFont="1" applyFill="1" applyBorder="1" applyAlignment="1">
      <alignment horizontal="right" vertical="top" wrapText="1" indent="1"/>
    </xf>
    <xf numFmtId="0" fontId="6" fillId="0" borderId="36" xfId="0" applyFont="1" applyFill="1" applyBorder="1" applyAlignment="1">
      <alignment vertical="center" wrapText="1"/>
    </xf>
    <xf numFmtId="0" fontId="9" fillId="0" borderId="37" xfId="0" applyFont="1" applyFill="1" applyBorder="1" applyAlignment="1">
      <alignment horizontal="left" vertical="center" wrapText="1"/>
    </xf>
    <xf numFmtId="3" fontId="9" fillId="0" borderId="49" xfId="0" applyNumberFormat="1" applyFont="1" applyFill="1" applyBorder="1"/>
    <xf numFmtId="3" fontId="6" fillId="0" borderId="27" xfId="0" applyNumberFormat="1" applyFont="1" applyFill="1" applyBorder="1" applyAlignment="1">
      <alignment horizontal="right" vertical="center" wrapText="1" indent="1"/>
    </xf>
    <xf numFmtId="0" fontId="5" fillId="0" borderId="36" xfId="0" applyFont="1" applyFill="1" applyBorder="1" applyAlignment="1">
      <alignment horizontal="left" vertical="top" wrapText="1"/>
    </xf>
    <xf numFmtId="0" fontId="9" fillId="0" borderId="28" xfId="0" applyFont="1" applyFill="1" applyBorder="1" applyAlignment="1">
      <alignment horizontal="left" vertical="center" wrapText="1"/>
    </xf>
    <xf numFmtId="3" fontId="1" fillId="0" borderId="32" xfId="0" applyNumberFormat="1" applyFont="1" applyFill="1" applyBorder="1" applyAlignment="1">
      <alignment horizontal="right" vertical="top" wrapText="1" indent="1"/>
    </xf>
    <xf numFmtId="3" fontId="1" fillId="0" borderId="39" xfId="0" applyNumberFormat="1" applyFont="1" applyFill="1" applyBorder="1" applyAlignment="1">
      <alignment horizontal="right" vertical="top" wrapText="1" indent="1"/>
    </xf>
    <xf numFmtId="3" fontId="6" fillId="0" borderId="24" xfId="0" applyNumberFormat="1" applyFont="1" applyFill="1" applyBorder="1" applyAlignment="1" applyProtection="1">
      <alignment horizontal="right" vertical="center" wrapText="1" indent="9"/>
      <protection locked="0"/>
    </xf>
    <xf numFmtId="15" fontId="1" fillId="0" borderId="27" xfId="0" applyNumberFormat="1" applyFont="1" applyFill="1" applyBorder="1" applyAlignment="1">
      <alignment horizontal="center" vertical="top" wrapText="1"/>
    </xf>
    <xf numFmtId="3" fontId="6" fillId="0" borderId="26" xfId="0" applyNumberFormat="1" applyFont="1" applyFill="1" applyBorder="1" applyAlignment="1" applyProtection="1">
      <alignment horizontal="right" vertical="center" wrapText="1" indent="7"/>
      <protection locked="0"/>
    </xf>
    <xf numFmtId="3" fontId="1" fillId="0" borderId="26" xfId="0" applyNumberFormat="1" applyFont="1" applyFill="1" applyBorder="1" applyAlignment="1" applyProtection="1">
      <alignment horizontal="right" vertical="center" wrapText="1" indent="5"/>
      <protection locked="0"/>
    </xf>
    <xf numFmtId="3" fontId="1" fillId="0" borderId="26" xfId="0" applyNumberFormat="1" applyFont="1" applyFill="1" applyBorder="1" applyAlignment="1" applyProtection="1">
      <alignment horizontal="right" vertical="center" wrapText="1" indent="1"/>
      <protection locked="0"/>
    </xf>
    <xf numFmtId="3" fontId="1" fillId="0" borderId="38" xfId="0" applyNumberFormat="1" applyFont="1" applyFill="1" applyBorder="1" applyAlignment="1" applyProtection="1">
      <alignment horizontal="right" vertical="center" wrapText="1" indent="1"/>
      <protection locked="0"/>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1" fillId="0" borderId="45" xfId="0" applyFont="1" applyFill="1" applyBorder="1" applyAlignment="1">
      <alignment horizontal="left" vertical="top" wrapText="1"/>
    </xf>
    <xf numFmtId="0" fontId="9" fillId="0" borderId="48" xfId="0" applyFont="1" applyBorder="1"/>
    <xf numFmtId="0" fontId="9" fillId="0" borderId="27" xfId="0" applyFont="1" applyFill="1" applyBorder="1" applyAlignment="1">
      <alignment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center" wrapText="1"/>
    </xf>
    <xf numFmtId="0" fontId="6" fillId="0" borderId="12" xfId="0" applyFont="1" applyFill="1" applyBorder="1" applyAlignment="1" applyProtection="1">
      <alignment horizontal="center" vertical="center" wrapText="1"/>
      <protection locked="0"/>
    </xf>
    <xf numFmtId="0" fontId="6" fillId="0" borderId="4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8" fillId="0" borderId="36" xfId="0" applyFont="1" applyFill="1" applyBorder="1" applyAlignment="1">
      <alignment vertical="top" wrapText="1"/>
    </xf>
    <xf numFmtId="0" fontId="6" fillId="0" borderId="26" xfId="0" applyFont="1" applyBorder="1" applyAlignment="1">
      <alignment horizontal="center" vertical="center" wrapText="1"/>
    </xf>
    <xf numFmtId="0" fontId="6" fillId="2" borderId="4" xfId="0" applyFont="1" applyFill="1" applyBorder="1" applyAlignment="1">
      <alignment horizontal="right" wrapText="1"/>
    </xf>
    <xf numFmtId="0" fontId="6" fillId="2" borderId="8" xfId="0" applyFont="1" applyFill="1" applyBorder="1" applyAlignment="1">
      <alignment horizontal="right" wrapText="1"/>
    </xf>
    <xf numFmtId="0" fontId="6" fillId="2" borderId="4"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12" fillId="2" borderId="4" xfId="0" applyFont="1" applyFill="1" applyBorder="1" applyAlignment="1">
      <alignment horizontal="right" vertical="center" wrapText="1"/>
    </xf>
    <xf numFmtId="0" fontId="12" fillId="2" borderId="8" xfId="0" applyFont="1" applyFill="1" applyBorder="1" applyAlignment="1">
      <alignment horizontal="right" vertical="center" wrapText="1"/>
    </xf>
    <xf numFmtId="0" fontId="12" fillId="2" borderId="0" xfId="0" applyFont="1" applyFill="1" applyAlignment="1">
      <alignment horizontal="right" vertical="center" wrapText="1"/>
    </xf>
    <xf numFmtId="0" fontId="6" fillId="2" borderId="0" xfId="0" applyFont="1" applyFill="1" applyAlignment="1">
      <alignment horizontal="right" wrapText="1"/>
    </xf>
    <xf numFmtId="0" fontId="12" fillId="2" borderId="4" xfId="0" applyFont="1" applyFill="1" applyBorder="1" applyAlignment="1">
      <alignment horizontal="right" wrapText="1"/>
    </xf>
    <xf numFmtId="0" fontId="12" fillId="2" borderId="0" xfId="0" applyFont="1" applyFill="1" applyAlignment="1">
      <alignment horizontal="right" wrapText="1"/>
    </xf>
    <xf numFmtId="0" fontId="6" fillId="2" borderId="0" xfId="0" applyFont="1" applyFill="1" applyBorder="1" applyAlignment="1">
      <alignment horizontal="left" vertical="center" wrapText="1"/>
    </xf>
    <xf numFmtId="3" fontId="1" fillId="3" borderId="1" xfId="0" applyNumberFormat="1" applyFont="1" applyFill="1" applyBorder="1" applyAlignment="1" applyProtection="1">
      <alignment vertical="top" wrapText="1"/>
      <protection locked="0"/>
    </xf>
    <xf numFmtId="3" fontId="1" fillId="3" borderId="3" xfId="0" applyNumberFormat="1" applyFont="1" applyFill="1" applyBorder="1" applyAlignment="1" applyProtection="1">
      <alignment vertical="top" wrapText="1"/>
      <protection locked="0"/>
    </xf>
    <xf numFmtId="3" fontId="1" fillId="3" borderId="4" xfId="0" applyNumberFormat="1" applyFont="1" applyFill="1" applyBorder="1" applyAlignment="1" applyProtection="1">
      <alignment vertical="top" wrapText="1"/>
      <protection locked="0"/>
    </xf>
    <xf numFmtId="3" fontId="1" fillId="3" borderId="8" xfId="0" applyNumberFormat="1" applyFont="1" applyFill="1" applyBorder="1" applyAlignment="1" applyProtection="1">
      <alignment vertical="top" wrapText="1"/>
      <protection locked="0"/>
    </xf>
    <xf numFmtId="3" fontId="1" fillId="3" borderId="47" xfId="0" applyNumberFormat="1" applyFont="1" applyFill="1" applyBorder="1" applyAlignment="1" applyProtection="1">
      <alignment vertical="top" wrapText="1"/>
      <protection locked="0"/>
    </xf>
    <xf numFmtId="3" fontId="1" fillId="3" borderId="49" xfId="0" applyNumberFormat="1" applyFont="1" applyFill="1" applyBorder="1" applyAlignment="1" applyProtection="1">
      <alignment vertical="top" wrapText="1"/>
      <protection locked="0"/>
    </xf>
    <xf numFmtId="0" fontId="6" fillId="2" borderId="0" xfId="0" applyFont="1" applyFill="1" applyBorder="1" applyAlignment="1">
      <alignment horizontal="left" vertical="top" wrapText="1"/>
    </xf>
    <xf numFmtId="0" fontId="9" fillId="0" borderId="1" xfId="0" applyFont="1" applyFill="1" applyBorder="1" applyAlignment="1">
      <alignment wrapText="1"/>
    </xf>
    <xf numFmtId="0" fontId="9" fillId="0" borderId="3" xfId="0" applyFont="1" applyFill="1" applyBorder="1" applyAlignment="1">
      <alignment wrapText="1"/>
    </xf>
    <xf numFmtId="0" fontId="9" fillId="0" borderId="47" xfId="0" applyFont="1" applyFill="1" applyBorder="1" applyAlignment="1">
      <alignment wrapText="1"/>
    </xf>
    <xf numFmtId="0" fontId="9" fillId="0" borderId="49" xfId="0" applyFont="1" applyFill="1" applyBorder="1" applyAlignment="1">
      <alignment wrapText="1"/>
    </xf>
    <xf numFmtId="0" fontId="6" fillId="2" borderId="48" xfId="0" applyFont="1" applyFill="1" applyBorder="1" applyAlignment="1">
      <alignment horizontal="left" vertical="center" wrapText="1"/>
    </xf>
    <xf numFmtId="0" fontId="1" fillId="2" borderId="48" xfId="0" applyFont="1" applyFill="1" applyBorder="1" applyAlignment="1">
      <alignment horizontal="left" vertical="top" wrapText="1"/>
    </xf>
    <xf numFmtId="15" fontId="1" fillId="0" borderId="26" xfId="0" applyNumberFormat="1" applyFont="1" applyFill="1" applyBorder="1" applyAlignment="1">
      <alignment horizontal="center" vertical="center" wrapText="1"/>
    </xf>
    <xf numFmtId="15" fontId="1" fillId="0" borderId="32" xfId="0" applyNumberFormat="1" applyFont="1" applyFill="1" applyBorder="1" applyAlignment="1">
      <alignment horizontal="center" vertical="center" wrapText="1"/>
    </xf>
    <xf numFmtId="15" fontId="1" fillId="0" borderId="21" xfId="0" applyNumberFormat="1" applyFont="1" applyFill="1" applyBorder="1" applyAlignment="1">
      <alignment horizontal="center" vertical="center" wrapText="1"/>
    </xf>
    <xf numFmtId="15" fontId="1" fillId="0" borderId="33" xfId="0" applyNumberFormat="1" applyFont="1" applyFill="1" applyBorder="1" applyAlignment="1">
      <alignment horizontal="center" vertical="center" wrapText="1"/>
    </xf>
    <xf numFmtId="15" fontId="1" fillId="0" borderId="44" xfId="0"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7" xfId="0" applyFont="1" applyFill="1" applyBorder="1" applyAlignment="1">
      <alignment horizontal="left" vertical="top" wrapText="1"/>
    </xf>
    <xf numFmtId="0" fontId="1" fillId="3" borderId="49" xfId="0" applyFont="1" applyFill="1" applyBorder="1" applyAlignment="1">
      <alignment horizontal="left" vertical="top"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1" fillId="2" borderId="4" xfId="0" applyFont="1" applyFill="1" applyBorder="1" applyAlignment="1">
      <alignment horizontal="center" wrapText="1"/>
    </xf>
    <xf numFmtId="0" fontId="16" fillId="2" borderId="0" xfId="0" applyFont="1" applyFill="1" applyAlignment="1">
      <alignment horizontal="center" wrapText="1"/>
    </xf>
    <xf numFmtId="0" fontId="16" fillId="2" borderId="4" xfId="0" applyFont="1" applyFill="1" applyBorder="1" applyAlignment="1">
      <alignment horizontal="center" wrapText="1"/>
    </xf>
    <xf numFmtId="0" fontId="16" fillId="2" borderId="0" xfId="0" applyFont="1" applyFill="1" applyBorder="1" applyAlignment="1">
      <alignment horizontal="center" wrapText="1"/>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7"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6" fillId="2" borderId="0" xfId="0" applyFont="1" applyFill="1" applyAlignment="1">
      <alignment horizontal="center"/>
    </xf>
    <xf numFmtId="0" fontId="16" fillId="2" borderId="0" xfId="0" applyFont="1" applyFill="1" applyBorder="1" applyAlignment="1">
      <alignment horizontal="center"/>
    </xf>
    <xf numFmtId="0" fontId="6" fillId="2" borderId="0" xfId="0" applyFont="1" applyFill="1" applyAlignment="1">
      <alignment horizontal="left" vertical="center" wrapText="1"/>
    </xf>
    <xf numFmtId="0" fontId="4" fillId="2" borderId="0" xfId="0" applyFont="1" applyFill="1" applyAlignment="1">
      <alignment horizontal="left" vertical="top" wrapText="1"/>
    </xf>
    <xf numFmtId="0" fontId="4" fillId="2" borderId="0" xfId="0" applyFont="1" applyFill="1" applyBorder="1" applyAlignment="1">
      <alignment horizontal="left" vertical="top" wrapText="1"/>
    </xf>
    <xf numFmtId="3" fontId="6" fillId="0" borderId="5" xfId="0" applyNumberFormat="1" applyFont="1" applyBorder="1" applyAlignment="1" applyProtection="1">
      <alignment horizontal="center" vertical="top" wrapText="1"/>
      <protection locked="0"/>
    </xf>
    <xf numFmtId="3" fontId="6" fillId="0" borderId="7" xfId="0" applyNumberFormat="1" applyFont="1" applyBorder="1" applyAlignment="1" applyProtection="1">
      <alignment horizontal="center" vertical="top" wrapText="1"/>
      <protection locked="0"/>
    </xf>
    <xf numFmtId="0" fontId="1" fillId="0" borderId="17"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6" fillId="0" borderId="9"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8" fillId="0" borderId="12"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12" fillId="2" borderId="0" xfId="0" applyFont="1" applyFill="1" applyAlignment="1">
      <alignment horizontal="left" vertical="center" wrapText="1"/>
    </xf>
    <xf numFmtId="0" fontId="12" fillId="2" borderId="8" xfId="0" applyFont="1" applyFill="1" applyBorder="1" applyAlignment="1">
      <alignment horizontal="left" vertical="center" wrapText="1"/>
    </xf>
    <xf numFmtId="0" fontId="6" fillId="2" borderId="0" xfId="0" applyFont="1" applyFill="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47" xfId="0" applyFont="1" applyBorder="1" applyAlignment="1">
      <alignment horizontal="left" vertical="top" wrapText="1"/>
    </xf>
    <xf numFmtId="0" fontId="1" fillId="0" borderId="49" xfId="0" applyFont="1" applyBorder="1" applyAlignment="1">
      <alignment horizontal="left" vertical="top" wrapText="1"/>
    </xf>
    <xf numFmtId="3" fontId="6" fillId="0" borderId="9"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0" fontId="8" fillId="0" borderId="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47" xfId="0" applyFont="1" applyFill="1" applyBorder="1" applyAlignment="1" applyProtection="1">
      <alignment horizontal="left" vertical="top" wrapText="1"/>
      <protection locked="0"/>
    </xf>
    <xf numFmtId="0" fontId="8" fillId="0" borderId="49" xfId="0" applyFont="1" applyFill="1" applyBorder="1" applyAlignment="1" applyProtection="1">
      <alignment horizontal="left" vertical="top" wrapText="1"/>
      <protection locked="0"/>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9" fillId="0" borderId="47"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6" fillId="2" borderId="8" xfId="0" applyFont="1" applyFill="1" applyBorder="1" applyAlignment="1">
      <alignment horizontal="left" vertical="center" wrapText="1"/>
    </xf>
    <xf numFmtId="0" fontId="1" fillId="0" borderId="5"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8" fillId="0" borderId="1" xfId="0" applyFont="1" applyBorder="1" applyAlignment="1">
      <alignment horizontal="left" vertical="center" wrapText="1"/>
    </xf>
    <xf numFmtId="0" fontId="6" fillId="2" borderId="0" xfId="0" applyFont="1" applyFill="1" applyAlignment="1">
      <alignment horizontal="left" vertical="top"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6" fillId="0" borderId="26" xfId="0" applyFont="1" applyBorder="1" applyAlignment="1">
      <alignment horizontal="center" vertical="center" wrapText="1"/>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6" fillId="0" borderId="26" xfId="0" applyFont="1" applyBorder="1" applyAlignment="1">
      <alignment horizontal="left" vertical="center" wrapText="1"/>
    </xf>
    <xf numFmtId="0" fontId="1" fillId="0" borderId="26" xfId="0" applyFont="1" applyBorder="1" applyAlignment="1">
      <alignment horizontal="left" vertical="center" wrapText="1"/>
    </xf>
    <xf numFmtId="0" fontId="1" fillId="0" borderId="26" xfId="0" applyFont="1" applyBorder="1" applyAlignment="1">
      <alignment horizontal="center" vertical="center" wrapText="1"/>
    </xf>
    <xf numFmtId="0" fontId="1" fillId="0" borderId="0"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2" borderId="8" xfId="0" applyFont="1" applyFill="1" applyBorder="1" applyAlignment="1">
      <alignment horizontal="left" vertical="top" wrapText="1"/>
    </xf>
    <xf numFmtId="0" fontId="11" fillId="0" borderId="36" xfId="0" applyFont="1" applyFill="1" applyBorder="1" applyAlignment="1">
      <alignment horizontal="left" vertical="top" wrapText="1"/>
    </xf>
    <xf numFmtId="0" fontId="12" fillId="2" borderId="0" xfId="0" applyFont="1" applyFill="1" applyAlignment="1">
      <alignment horizontal="left" vertical="top" wrapText="1"/>
    </xf>
    <xf numFmtId="0" fontId="12" fillId="3" borderId="5" xfId="0" applyFont="1" applyFill="1" applyBorder="1" applyAlignment="1">
      <alignment horizontal="center"/>
    </xf>
    <xf numFmtId="0" fontId="15" fillId="3" borderId="5" xfId="0" applyFont="1" applyFill="1" applyBorder="1" applyAlignment="1">
      <alignment horizontal="center"/>
    </xf>
    <xf numFmtId="0" fontId="15" fillId="3" borderId="6" xfId="0" applyFont="1" applyFill="1" applyBorder="1" applyAlignment="1">
      <alignment horizontal="center"/>
    </xf>
    <xf numFmtId="0" fontId="15" fillId="3" borderId="7" xfId="0" applyFont="1" applyFill="1" applyBorder="1" applyAlignment="1">
      <alignment horizontal="center"/>
    </xf>
    <xf numFmtId="0" fontId="3" fillId="2" borderId="0" xfId="0" applyFont="1" applyFill="1" applyAlignment="1">
      <alignment horizontal="left" vertical="top"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1" fillId="0" borderId="45"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53"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8" xfId="0" applyFont="1" applyFill="1" applyBorder="1" applyAlignment="1">
      <alignment vertical="top" wrapText="1"/>
    </xf>
    <xf numFmtId="0" fontId="11" fillId="0" borderId="25" xfId="0" applyFont="1" applyFill="1" applyBorder="1" applyAlignment="1">
      <alignment vertical="top" wrapText="1"/>
    </xf>
    <xf numFmtId="0" fontId="11" fillId="0" borderId="32" xfId="0" applyFont="1" applyFill="1" applyBorder="1" applyAlignment="1">
      <alignment horizontal="left" vertical="top"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33" xfId="0" applyFont="1" applyFill="1" applyBorder="1" applyAlignment="1">
      <alignment horizontal="left" vertical="top" wrapText="1"/>
    </xf>
    <xf numFmtId="0" fontId="11" fillId="0" borderId="28"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65"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39" xfId="0" applyFont="1" applyFill="1" applyBorder="1" applyAlignment="1">
      <alignment horizontal="left" vertical="top" wrapText="1"/>
    </xf>
    <xf numFmtId="0" fontId="5" fillId="2" borderId="0" xfId="0" applyFont="1" applyFill="1" applyAlignment="1">
      <alignment horizontal="left" wrapText="1"/>
    </xf>
    <xf numFmtId="0" fontId="2" fillId="2" borderId="0" xfId="0" applyFont="1" applyFill="1" applyAlignment="1">
      <alignment horizontal="left"/>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8" xfId="0" applyFont="1" applyBorder="1" applyAlignment="1">
      <alignment horizontal="left" vertical="top" wrapText="1"/>
    </xf>
    <xf numFmtId="0" fontId="9" fillId="0" borderId="17" xfId="0" applyFont="1" applyBorder="1" applyAlignment="1">
      <alignment horizontal="left" vertical="top" wrapText="1"/>
    </xf>
    <xf numFmtId="0" fontId="11" fillId="0" borderId="29" xfId="0" applyFont="1" applyFill="1" applyBorder="1" applyAlignment="1">
      <alignment horizontal="left" vertical="top" wrapText="1"/>
    </xf>
    <xf numFmtId="0" fontId="11" fillId="0" borderId="54"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31" xfId="0" applyFont="1" applyBorder="1" applyAlignment="1">
      <alignment vertical="top" wrapText="1"/>
    </xf>
    <xf numFmtId="0" fontId="11" fillId="0" borderId="20" xfId="0" applyFont="1" applyBorder="1" applyAlignment="1">
      <alignment vertical="top" wrapText="1"/>
    </xf>
    <xf numFmtId="0" fontId="25" fillId="0" borderId="0" xfId="0" applyFont="1" applyAlignment="1">
      <alignment vertical="top" wrapText="1"/>
    </xf>
    <xf numFmtId="0" fontId="25" fillId="0" borderId="0" xfId="0" applyFont="1" applyAlignment="1" applyProtection="1">
      <alignment vertical="top" wrapText="1"/>
      <protection locked="0"/>
    </xf>
    <xf numFmtId="3" fontId="25" fillId="0" borderId="0" xfId="0" applyNumberFormat="1" applyFont="1" applyAlignment="1" applyProtection="1">
      <alignment vertical="top" wrapText="1"/>
      <protection locked="0"/>
    </xf>
    <xf numFmtId="0" fontId="26" fillId="0" borderId="0" xfId="0" applyFont="1" applyAlignment="1">
      <alignment vertical="top" wrapText="1"/>
    </xf>
    <xf numFmtId="0" fontId="26" fillId="0" borderId="0" xfId="0" applyFont="1" applyAlignment="1">
      <alignment horizontal="center" vertical="top" wrapText="1"/>
    </xf>
    <xf numFmtId="0" fontId="11" fillId="2" borderId="0" xfId="0" applyFont="1" applyFill="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27" fillId="0" borderId="0" xfId="0" applyFont="1" applyAlignment="1">
      <alignment vertical="top" wrapText="1"/>
    </xf>
    <xf numFmtId="0" fontId="9" fillId="0" borderId="31" xfId="0" applyFont="1" applyBorder="1" applyAlignment="1">
      <alignment horizontal="left" vertical="top" wrapText="1"/>
    </xf>
    <xf numFmtId="0" fontId="9" fillId="0" borderId="20" xfId="0" applyFont="1" applyBorder="1" applyAlignment="1">
      <alignment horizontal="left" vertical="top" wrapText="1"/>
    </xf>
    <xf numFmtId="0" fontId="9" fillId="0" borderId="24" xfId="0" applyFont="1" applyBorder="1" applyAlignment="1">
      <alignment horizontal="left" vertical="top" wrapText="1"/>
    </xf>
    <xf numFmtId="0" fontId="9" fillId="0" borderId="32" xfId="0" applyFont="1" applyBorder="1" applyAlignment="1">
      <alignment horizontal="left" vertical="top" wrapText="1"/>
    </xf>
    <xf numFmtId="0" fontId="9" fillId="0" borderId="21" xfId="0" applyFont="1" applyBorder="1" applyAlignment="1">
      <alignment horizontal="left" vertical="top" wrapText="1"/>
    </xf>
    <xf numFmtId="0" fontId="9" fillId="0" borderId="33" xfId="0" applyFont="1" applyBorder="1" applyAlignment="1">
      <alignment horizontal="left" vertical="top" wrapText="1"/>
    </xf>
    <xf numFmtId="0" fontId="9" fillId="0" borderId="3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51" xfId="0" applyFont="1" applyBorder="1" applyAlignment="1">
      <alignment horizontal="left" vertical="center" wrapText="1"/>
    </xf>
    <xf numFmtId="0" fontId="9" fillId="0" borderId="35" xfId="0" applyFont="1" applyBorder="1" applyAlignment="1">
      <alignment horizontal="left" vertical="center" wrapText="1"/>
    </xf>
    <xf numFmtId="0" fontId="5" fillId="0" borderId="34" xfId="0" applyFont="1" applyBorder="1" applyAlignment="1">
      <alignment horizontal="center" vertical="center" wrapText="1"/>
    </xf>
    <xf numFmtId="0" fontId="5" fillId="0" borderId="53" xfId="0" applyFont="1" applyBorder="1" applyAlignment="1">
      <alignment horizontal="center" vertical="center" wrapText="1"/>
    </xf>
    <xf numFmtId="0" fontId="9" fillId="0" borderId="37" xfId="0" applyFont="1" applyBorder="1" applyAlignment="1">
      <alignment horizontal="center" vertical="top"/>
    </xf>
    <xf numFmtId="0" fontId="9" fillId="0" borderId="38" xfId="0" applyFont="1" applyBorder="1" applyAlignment="1">
      <alignment horizontal="center" vertical="top"/>
    </xf>
    <xf numFmtId="0" fontId="9" fillId="0" borderId="39" xfId="0" applyFont="1" applyBorder="1" applyAlignment="1">
      <alignment horizontal="center" vertical="top"/>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5"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5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5" fillId="0" borderId="50" xfId="0" applyFont="1" applyBorder="1" applyAlignment="1">
      <alignment horizontal="left" vertical="center" wrapText="1"/>
    </xf>
    <xf numFmtId="0" fontId="5" fillId="0" borderId="45" xfId="0" applyFont="1" applyBorder="1" applyAlignment="1">
      <alignment horizontal="lef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5" fillId="0" borderId="36" xfId="0" applyFont="1" applyBorder="1" applyAlignment="1">
      <alignment horizontal="left" vertical="center" wrapText="1"/>
    </xf>
    <xf numFmtId="0" fontId="5" fillId="0" borderId="26"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45" xfId="0" applyFont="1" applyBorder="1" applyAlignment="1">
      <alignment horizontal="left" vertical="center" wrapTex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45" xfId="0" applyFont="1" applyBorder="1" applyAlignment="1">
      <alignment horizontal="left" vertical="top" wrapText="1"/>
    </xf>
    <xf numFmtId="0" fontId="9" fillId="0" borderId="45" xfId="0" applyFont="1" applyBorder="1" applyAlignment="1">
      <alignment horizontal="left" vertical="top"/>
    </xf>
    <xf numFmtId="0" fontId="9" fillId="0" borderId="46" xfId="0" applyFont="1" applyBorder="1" applyAlignment="1">
      <alignment horizontal="left" vertical="top"/>
    </xf>
    <xf numFmtId="0" fontId="5" fillId="4" borderId="0" xfId="0" applyFont="1" applyFill="1" applyAlignment="1">
      <alignment horizontal="left" vertical="top"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51" xfId="0" applyFont="1" applyBorder="1" applyAlignment="1">
      <alignment horizontal="left" vertical="center" wrapText="1"/>
    </xf>
    <xf numFmtId="0" fontId="5" fillId="0" borderId="35" xfId="0" applyFont="1" applyBorder="1" applyAlignment="1">
      <alignment horizontal="left" vertical="center" wrapText="1"/>
    </xf>
    <xf numFmtId="0" fontId="5" fillId="0" borderId="56" xfId="0" applyFont="1" applyBorder="1" applyAlignment="1">
      <alignment horizontal="left" vertical="center" wrapText="1"/>
    </xf>
    <xf numFmtId="0" fontId="5" fillId="0" borderId="69" xfId="0" applyFont="1" applyBorder="1" applyAlignment="1">
      <alignment horizontal="left" vertical="center" wrapText="1"/>
    </xf>
    <xf numFmtId="0" fontId="0" fillId="0" borderId="45" xfId="0" applyBorder="1" applyAlignment="1">
      <alignment horizontal="center" vertical="top"/>
    </xf>
    <xf numFmtId="0" fontId="0" fillId="0" borderId="46" xfId="0" applyBorder="1" applyAlignment="1">
      <alignment horizontal="center" vertical="top"/>
    </xf>
    <xf numFmtId="0" fontId="0" fillId="0" borderId="38" xfId="0" applyBorder="1" applyAlignment="1">
      <alignment horizontal="center" vertical="top"/>
    </xf>
    <xf numFmtId="0" fontId="0" fillId="0" borderId="39" xfId="0" applyBorder="1" applyAlignment="1">
      <alignment horizontal="center" vertical="top"/>
    </xf>
    <xf numFmtId="0" fontId="9" fillId="0" borderId="2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1" xfId="0" applyFont="1" applyBorder="1" applyAlignment="1">
      <alignment horizontal="lef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30" fillId="0" borderId="5"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28" xfId="0" applyFont="1" applyBorder="1" applyAlignment="1">
      <alignment horizontal="left" vertical="top" wrapText="1"/>
    </xf>
    <xf numFmtId="0" fontId="5" fillId="0" borderId="17" xfId="0" applyFont="1" applyBorder="1" applyAlignment="1">
      <alignment horizontal="left" vertical="top" wrapText="1"/>
    </xf>
    <xf numFmtId="0" fontId="5" fillId="0" borderId="40" xfId="0" applyFont="1" applyBorder="1" applyAlignment="1">
      <alignment horizontal="left" vertical="top" wrapText="1"/>
    </xf>
    <xf numFmtId="0" fontId="9" fillId="0" borderId="43" xfId="0" applyFont="1" applyBorder="1" applyAlignment="1">
      <alignment horizontal="left" vertical="top" wrapText="1"/>
    </xf>
    <xf numFmtId="0" fontId="11" fillId="0" borderId="29" xfId="0" applyFont="1" applyBorder="1" applyAlignment="1">
      <alignment horizontal="left" vertical="top" wrapText="1"/>
    </xf>
    <xf numFmtId="0" fontId="11" fillId="0" borderId="54" xfId="0" applyFont="1" applyBorder="1" applyAlignment="1">
      <alignment horizontal="left" vertical="top" wrapText="1"/>
    </xf>
    <xf numFmtId="0" fontId="11" fillId="0" borderId="18" xfId="0" applyFont="1" applyBorder="1" applyAlignment="1">
      <alignment horizontal="left" vertical="top" wrapText="1"/>
    </xf>
    <xf numFmtId="0" fontId="11" fillId="0" borderId="8" xfId="0" applyFont="1" applyBorder="1" applyAlignment="1">
      <alignment horizontal="left" vertical="top" wrapText="1"/>
    </xf>
    <xf numFmtId="0" fontId="11" fillId="0" borderId="41" xfId="0" applyFont="1" applyBorder="1" applyAlignment="1">
      <alignment horizontal="left" vertical="top" wrapText="1"/>
    </xf>
    <xf numFmtId="0" fontId="11" fillId="0" borderId="49" xfId="0" applyFont="1" applyBorder="1" applyAlignment="1">
      <alignment horizontal="left" vertical="top" wrapText="1"/>
    </xf>
    <xf numFmtId="0" fontId="9" fillId="0" borderId="45" xfId="0" applyFont="1" applyFill="1" applyBorder="1" applyAlignment="1">
      <alignment horizontal="left" vertical="top" wrapText="1"/>
    </xf>
    <xf numFmtId="0" fontId="9" fillId="0" borderId="45" xfId="0" applyFont="1" applyFill="1" applyBorder="1" applyAlignment="1">
      <alignment horizontal="left" vertical="top"/>
    </xf>
    <xf numFmtId="0" fontId="9" fillId="0" borderId="46" xfId="0" applyFont="1" applyFill="1" applyBorder="1" applyAlignment="1">
      <alignment horizontal="left" vertical="top"/>
    </xf>
    <xf numFmtId="0" fontId="9" fillId="0" borderId="26" xfId="0" applyFont="1" applyFill="1" applyBorder="1" applyAlignment="1">
      <alignment horizontal="left" vertical="top"/>
    </xf>
    <xf numFmtId="0" fontId="9" fillId="0" borderId="27" xfId="0" applyFont="1" applyFill="1" applyBorder="1" applyAlignment="1">
      <alignment horizontal="left" vertical="top"/>
    </xf>
    <xf numFmtId="0" fontId="11" fillId="0" borderId="26" xfId="0" applyFont="1" applyFill="1" applyBorder="1" applyAlignment="1">
      <alignment horizontal="left" vertical="top"/>
    </xf>
    <xf numFmtId="0" fontId="11" fillId="0" borderId="27" xfId="0" applyFont="1" applyFill="1" applyBorder="1" applyAlignment="1">
      <alignment horizontal="left" vertical="top"/>
    </xf>
    <xf numFmtId="0" fontId="9" fillId="0" borderId="37" xfId="0" applyFont="1" applyBorder="1" applyAlignment="1">
      <alignment horizontal="left" vertical="center"/>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5" xfId="0" applyFont="1" applyBorder="1" applyAlignment="1">
      <alignment horizontal="center" vertical="top"/>
    </xf>
    <xf numFmtId="0" fontId="9" fillId="0" borderId="46" xfId="0" applyFont="1" applyBorder="1" applyAlignment="1">
      <alignment horizontal="center" vertical="top"/>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9" fillId="0" borderId="36" xfId="0" applyFont="1" applyBorder="1" applyAlignment="1">
      <alignment horizontal="left" vertical="center" wrapText="1"/>
    </xf>
    <xf numFmtId="0" fontId="5" fillId="0" borderId="46" xfId="0" applyFont="1" applyBorder="1" applyAlignment="1">
      <alignment horizontal="left" vertical="center" wrapText="1"/>
    </xf>
    <xf numFmtId="0" fontId="5" fillId="0" borderId="50"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36" xfId="0" applyFont="1" applyBorder="1" applyAlignment="1">
      <alignment horizontal="center" vertical="center" wrapText="1"/>
    </xf>
    <xf numFmtId="0" fontId="9" fillId="0" borderId="56"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71" xfId="0" applyFont="1" applyFill="1" applyBorder="1" applyAlignment="1">
      <alignment horizontal="left" vertical="top" wrapText="1"/>
    </xf>
    <xf numFmtId="0" fontId="9" fillId="0" borderId="25" xfId="0" applyFont="1" applyBorder="1" applyAlignment="1">
      <alignment horizontal="left" vertical="top" wrapText="1"/>
    </xf>
    <xf numFmtId="0" fontId="1" fillId="0" borderId="32" xfId="0" applyFont="1" applyFill="1" applyBorder="1" applyAlignment="1">
      <alignment horizontal="left" vertical="top" wrapText="1"/>
    </xf>
    <xf numFmtId="0" fontId="1" fillId="0" borderId="33" xfId="0" applyFont="1" applyFill="1" applyBorder="1" applyAlignment="1">
      <alignment horizontal="left" vertical="top" wrapText="1"/>
    </xf>
    <xf numFmtId="0" fontId="5" fillId="2" borderId="0" xfId="0" applyFont="1" applyFill="1" applyAlignment="1">
      <alignment horizontal="left" vertical="center" wrapText="1"/>
    </xf>
    <xf numFmtId="0" fontId="9" fillId="2" borderId="0" xfId="0" applyFont="1" applyFill="1" applyAlignment="1">
      <alignment horizontal="center" vertical="top"/>
    </xf>
    <xf numFmtId="0" fontId="30" fillId="0" borderId="5" xfId="0" applyFont="1" applyBorder="1" applyAlignment="1">
      <alignment horizontal="center" vertical="top"/>
    </xf>
    <xf numFmtId="0" fontId="30" fillId="0" borderId="6" xfId="0" applyFont="1" applyBorder="1" applyAlignment="1">
      <alignment horizontal="center" vertical="top"/>
    </xf>
    <xf numFmtId="0" fontId="30" fillId="0" borderId="7" xfId="0" applyFont="1" applyBorder="1" applyAlignment="1">
      <alignment horizontal="center" vertical="top"/>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164" fontId="1" fillId="0" borderId="9"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5"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7" xfId="0" applyFont="1" applyFill="1" applyBorder="1" applyAlignment="1">
      <alignment horizontal="left" vertical="top" wrapText="1"/>
    </xf>
    <xf numFmtId="0" fontId="11" fillId="0" borderId="48" xfId="0" applyFont="1" applyFill="1" applyBorder="1" applyAlignment="1">
      <alignment horizontal="left" vertical="top" wrapText="1"/>
    </xf>
    <xf numFmtId="0" fontId="11" fillId="0" borderId="49" xfId="0" applyFont="1" applyFill="1" applyBorder="1" applyAlignment="1">
      <alignment horizontal="left" vertical="top" wrapText="1"/>
    </xf>
    <xf numFmtId="0" fontId="12" fillId="2" borderId="48"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71" xfId="0" applyFont="1" applyFill="1" applyBorder="1" applyAlignment="1">
      <alignment horizontal="left" vertical="center" wrapText="1"/>
    </xf>
    <xf numFmtId="0" fontId="36" fillId="2" borderId="0" xfId="0" applyFont="1" applyFill="1" applyAlignment="1">
      <alignment horizontal="left" vertical="center" wrapText="1"/>
    </xf>
    <xf numFmtId="0" fontId="11" fillId="3" borderId="67" xfId="0" applyFont="1" applyFill="1" applyBorder="1" applyAlignment="1">
      <alignment horizontal="left" vertical="center" wrapText="1"/>
    </xf>
    <xf numFmtId="0" fontId="11" fillId="3" borderId="72" xfId="0" applyFont="1" applyFill="1" applyBorder="1" applyAlignment="1">
      <alignment horizontal="left" vertical="center" wrapText="1"/>
    </xf>
    <xf numFmtId="0" fontId="11" fillId="3" borderId="63" xfId="0" applyFont="1" applyFill="1" applyBorder="1" applyAlignment="1">
      <alignment horizontal="left" vertical="center" wrapText="1"/>
    </xf>
    <xf numFmtId="0" fontId="3" fillId="2" borderId="0" xfId="0" applyFont="1" applyFill="1" applyAlignment="1">
      <alignment horizontal="left" vertical="center" wrapText="1"/>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22" fillId="3" borderId="5" xfId="1" applyFill="1" applyBorder="1" applyAlignment="1" applyProtection="1">
      <alignment horizontal="left" vertical="center"/>
      <protection locked="0"/>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3" borderId="10" xfId="0" applyFont="1" applyFill="1" applyBorder="1" applyAlignment="1">
      <alignment horizontal="center" vertical="top" wrapText="1"/>
    </xf>
    <xf numFmtId="164" fontId="11" fillId="0" borderId="10" xfId="0" applyNumberFormat="1" applyFont="1" applyBorder="1" applyAlignment="1">
      <alignment horizontal="left" vertical="top" wrapText="1"/>
    </xf>
    <xf numFmtId="164" fontId="1" fillId="0" borderId="10" xfId="0" applyNumberFormat="1" applyFont="1" applyBorder="1" applyAlignment="1">
      <alignment horizontal="left" vertical="top" wrapText="1"/>
    </xf>
    <xf numFmtId="0" fontId="4" fillId="2" borderId="0" xfId="0" applyFont="1" applyFill="1" applyAlignment="1">
      <alignment horizontal="left"/>
    </xf>
    <xf numFmtId="0" fontId="1" fillId="3" borderId="1"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22" fillId="3" borderId="5" xfId="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164" fontId="1" fillId="0" borderId="46" xfId="0" applyNumberFormat="1" applyFont="1" applyBorder="1" applyAlignment="1">
      <alignment horizontal="left" vertical="top" wrapText="1"/>
    </xf>
    <xf numFmtId="164" fontId="1" fillId="0" borderId="32" xfId="0" applyNumberFormat="1" applyFont="1" applyBorder="1" applyAlignment="1">
      <alignment horizontal="left" vertical="top" wrapText="1"/>
    </xf>
    <xf numFmtId="0" fontId="7" fillId="0" borderId="2" xfId="0" applyFont="1" applyFill="1" applyBorder="1" applyAlignment="1">
      <alignment horizontal="left" vertical="top" wrapText="1"/>
    </xf>
    <xf numFmtId="0" fontId="7" fillId="0" borderId="48" xfId="0" applyFont="1" applyFill="1" applyBorder="1" applyAlignment="1">
      <alignment horizontal="left" vertical="top" wrapText="1"/>
    </xf>
    <xf numFmtId="164" fontId="1" fillId="0" borderId="46" xfId="0" applyNumberFormat="1" applyFont="1" applyBorder="1" applyAlignment="1">
      <alignment horizontal="center" vertical="top" wrapText="1"/>
    </xf>
    <xf numFmtId="164" fontId="1" fillId="0" borderId="39" xfId="0" applyNumberFormat="1" applyFont="1" applyBorder="1" applyAlignment="1">
      <alignment horizontal="center" vertical="top" wrapText="1"/>
    </xf>
    <xf numFmtId="0" fontId="3" fillId="2" borderId="2" xfId="0" applyFont="1" applyFill="1" applyBorder="1" applyAlignment="1">
      <alignment horizontal="center" wrapText="1"/>
    </xf>
    <xf numFmtId="0" fontId="3" fillId="2" borderId="0" xfId="0" applyFont="1" applyFill="1" applyAlignment="1">
      <alignment horizontal="center" wrapText="1"/>
    </xf>
    <xf numFmtId="0" fontId="1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0" borderId="50" xfId="0" applyFont="1" applyBorder="1" applyAlignment="1">
      <alignment vertical="top" wrapText="1"/>
    </xf>
    <xf numFmtId="0" fontId="1" fillId="0" borderId="45" xfId="0" applyFont="1" applyBorder="1" applyAlignment="1">
      <alignment vertical="top" wrapText="1"/>
    </xf>
    <xf numFmtId="0" fontId="1" fillId="0" borderId="36" xfId="0" applyFont="1" applyBorder="1" applyAlignment="1">
      <alignment vertical="top" wrapText="1"/>
    </xf>
    <xf numFmtId="0" fontId="1" fillId="0" borderId="26" xfId="0" applyFont="1" applyBorder="1" applyAlignment="1">
      <alignment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3" borderId="45" xfId="0" applyFont="1" applyFill="1" applyBorder="1" applyAlignment="1">
      <alignment horizontal="center" vertical="top" wrapText="1"/>
    </xf>
    <xf numFmtId="0" fontId="1" fillId="3" borderId="26" xfId="0" applyFont="1" applyFill="1" applyBorder="1" applyAlignment="1">
      <alignment horizontal="center" vertical="top" wrapText="1"/>
    </xf>
    <xf numFmtId="0" fontId="1" fillId="3" borderId="38" xfId="0" applyFont="1" applyFill="1" applyBorder="1" applyAlignment="1">
      <alignment horizontal="center" vertical="top" wrapText="1"/>
    </xf>
    <xf numFmtId="0" fontId="1" fillId="3" borderId="31" xfId="0" applyFont="1" applyFill="1" applyBorder="1" applyAlignment="1">
      <alignment horizontal="center" vertical="top" wrapText="1"/>
    </xf>
    <xf numFmtId="164" fontId="11" fillId="0" borderId="45" xfId="0" applyNumberFormat="1" applyFont="1" applyFill="1" applyBorder="1" applyAlignment="1">
      <alignment horizontal="left" vertical="top" wrapText="1"/>
    </xf>
    <xf numFmtId="164" fontId="1" fillId="0" borderId="45" xfId="0" applyNumberFormat="1" applyFont="1" applyFill="1" applyBorder="1" applyAlignment="1">
      <alignment horizontal="left" vertical="top" wrapText="1"/>
    </xf>
    <xf numFmtId="164" fontId="1" fillId="0" borderId="26" xfId="0" applyNumberFormat="1" applyFont="1" applyFill="1" applyBorder="1" applyAlignment="1">
      <alignment horizontal="left" vertical="top" wrapText="1"/>
    </xf>
    <xf numFmtId="164" fontId="1" fillId="0" borderId="38" xfId="0" applyNumberFormat="1" applyFont="1" applyFill="1" applyBorder="1" applyAlignment="1">
      <alignment horizontal="left" vertical="top" wrapText="1"/>
    </xf>
    <xf numFmtId="164" fontId="1" fillId="0" borderId="27" xfId="0" applyNumberFormat="1" applyFont="1" applyBorder="1" applyAlignment="1">
      <alignment horizontal="left" vertical="top" wrapText="1"/>
    </xf>
    <xf numFmtId="164" fontId="1" fillId="0" borderId="39" xfId="0" applyNumberFormat="1" applyFont="1" applyBorder="1" applyAlignment="1">
      <alignment horizontal="lef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50" xfId="0" applyFont="1" applyBorder="1" applyAlignment="1">
      <alignment horizontal="left" vertical="top" wrapText="1"/>
    </xf>
    <xf numFmtId="0" fontId="1" fillId="0" borderId="45"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164" fontId="11" fillId="0" borderId="45" xfId="0" applyNumberFormat="1" applyFont="1" applyBorder="1" applyAlignment="1">
      <alignment horizontal="left" vertical="top" wrapText="1"/>
    </xf>
    <xf numFmtId="164" fontId="1" fillId="0" borderId="45" xfId="0" applyNumberFormat="1" applyFont="1" applyBorder="1" applyAlignment="1">
      <alignment horizontal="left" vertical="top" wrapText="1"/>
    </xf>
    <xf numFmtId="164" fontId="1" fillId="0" borderId="31" xfId="0" applyNumberFormat="1" applyFont="1" applyBorder="1" applyAlignment="1">
      <alignment horizontal="left" vertical="top" wrapText="1"/>
    </xf>
    <xf numFmtId="164" fontId="1" fillId="0" borderId="38" xfId="0" applyNumberFormat="1" applyFont="1" applyBorder="1" applyAlignment="1">
      <alignment horizontal="left" vertical="top" wrapText="1"/>
    </xf>
    <xf numFmtId="0" fontId="1" fillId="0" borderId="28" xfId="0" applyFont="1" applyBorder="1" applyAlignment="1">
      <alignment horizontal="left" vertical="top" wrapText="1"/>
    </xf>
    <xf numFmtId="0" fontId="1" fillId="0" borderId="31" xfId="0" applyFont="1" applyBorder="1" applyAlignment="1">
      <alignment horizontal="left" vertical="top" wrapText="1"/>
    </xf>
    <xf numFmtId="164" fontId="1" fillId="0" borderId="31" xfId="0" applyNumberFormat="1" applyFont="1" applyFill="1" applyBorder="1" applyAlignment="1">
      <alignment horizontal="left" vertical="top" wrapText="1"/>
    </xf>
    <xf numFmtId="0" fontId="1" fillId="0" borderId="36"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1" fillId="3" borderId="15" xfId="0" applyFont="1" applyFill="1" applyBorder="1" applyAlignment="1">
      <alignment horizontal="left" vertical="top" wrapText="1"/>
    </xf>
    <xf numFmtId="0" fontId="1" fillId="3" borderId="20" xfId="0" applyFont="1" applyFill="1" applyBorder="1" applyAlignment="1">
      <alignment horizontal="left" vertical="top" wrapText="1"/>
    </xf>
    <xf numFmtId="0" fontId="1" fillId="3" borderId="43" xfId="0" applyFont="1" applyFill="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7" fillId="0" borderId="31" xfId="0" applyFont="1" applyFill="1" applyBorder="1" applyAlignment="1">
      <alignment horizontal="left" vertical="top" wrapText="1"/>
    </xf>
    <xf numFmtId="0" fontId="7" fillId="0" borderId="20"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21" xfId="0" applyFont="1" applyBorder="1" applyAlignment="1">
      <alignment horizontal="left" vertical="top" wrapText="1"/>
    </xf>
    <xf numFmtId="0" fontId="1" fillId="0" borderId="44" xfId="0" applyFont="1" applyBorder="1" applyAlignment="1">
      <alignment horizontal="left" vertical="top"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 fillId="0" borderId="12" xfId="0" applyFont="1" applyBorder="1" applyAlignment="1">
      <alignment horizontal="left" vertical="top" wrapText="1"/>
    </xf>
    <xf numFmtId="0" fontId="1" fillId="0" borderId="17" xfId="0" applyFont="1" applyBorder="1" applyAlignment="1">
      <alignment horizontal="left" vertical="top" wrapText="1"/>
    </xf>
    <xf numFmtId="0" fontId="1" fillId="0" borderId="40" xfId="0" applyFont="1" applyBorder="1" applyAlignment="1">
      <alignment horizontal="left" vertical="top" wrapText="1"/>
    </xf>
    <xf numFmtId="0" fontId="1" fillId="3" borderId="4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3" borderId="30"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41" xfId="0" applyFont="1" applyFill="1" applyBorder="1" applyAlignment="1">
      <alignment horizontal="left" vertical="top" wrapText="1"/>
    </xf>
    <xf numFmtId="0" fontId="1" fillId="3" borderId="42" xfId="0" applyFont="1" applyFill="1" applyBorder="1" applyAlignment="1">
      <alignment horizontal="left" vertical="top" wrapText="1"/>
    </xf>
    <xf numFmtId="0" fontId="1" fillId="3" borderId="31"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20" xfId="0" applyFont="1" applyBorder="1" applyAlignment="1">
      <alignment horizontal="left" vertical="top" wrapText="1"/>
    </xf>
    <xf numFmtId="0" fontId="1" fillId="0" borderId="43" xfId="0" applyFont="1" applyBorder="1" applyAlignment="1">
      <alignment horizontal="left" vertical="top" wrapText="1"/>
    </xf>
    <xf numFmtId="0" fontId="1" fillId="3" borderId="34" xfId="0" applyFont="1" applyFill="1" applyBorder="1" applyAlignment="1">
      <alignment horizontal="left" vertical="top" wrapText="1"/>
    </xf>
    <xf numFmtId="0" fontId="1" fillId="3" borderId="35" xfId="0" applyFont="1" applyFill="1" applyBorder="1" applyAlignment="1">
      <alignment horizontal="left" vertical="top" wrapText="1"/>
    </xf>
    <xf numFmtId="0" fontId="1" fillId="0" borderId="45" xfId="0" applyFont="1" applyFill="1" applyBorder="1" applyAlignment="1">
      <alignment vertical="top" wrapText="1"/>
    </xf>
    <xf numFmtId="0" fontId="1" fillId="0" borderId="26" xfId="0" applyFont="1" applyFill="1" applyBorder="1" applyAlignment="1">
      <alignment vertical="top" wrapText="1"/>
    </xf>
    <xf numFmtId="0" fontId="8" fillId="0" borderId="46" xfId="0" applyFont="1" applyBorder="1" applyAlignment="1">
      <alignment horizontal="left" vertical="top" wrapText="1"/>
    </xf>
    <xf numFmtId="0" fontId="8" fillId="0" borderId="27" xfId="0" applyFont="1" applyBorder="1" applyAlignment="1">
      <alignment horizontal="left" vertical="top" wrapText="1"/>
    </xf>
    <xf numFmtId="0" fontId="1" fillId="3" borderId="22"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24"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33" xfId="0" applyFont="1" applyBorder="1" applyAlignment="1">
      <alignment horizontal="left" vertical="top" wrapText="1"/>
    </xf>
    <xf numFmtId="0" fontId="1" fillId="3" borderId="38" xfId="0" applyFont="1" applyFill="1" applyBorder="1" applyAlignment="1">
      <alignment horizontal="left" vertical="top" wrapText="1"/>
    </xf>
    <xf numFmtId="0" fontId="1" fillId="0" borderId="25" xfId="0" applyFont="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1" fillId="0" borderId="46" xfId="0" applyFont="1" applyBorder="1" applyAlignment="1">
      <alignment horizontal="left" vertical="top" wrapText="1"/>
    </xf>
    <xf numFmtId="0" fontId="1" fillId="0" borderId="27"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8" fillId="0" borderId="70" xfId="0" applyFont="1" applyBorder="1" applyAlignment="1">
      <alignment horizontal="left" vertical="top" wrapText="1"/>
    </xf>
    <xf numFmtId="0" fontId="8" fillId="0" borderId="69" xfId="0" applyFont="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43" xfId="0" applyFont="1" applyFill="1" applyBorder="1" applyAlignment="1">
      <alignment horizontal="left" vertical="top" wrapText="1"/>
    </xf>
    <xf numFmtId="0" fontId="9" fillId="0" borderId="15" xfId="0" applyFont="1" applyFill="1" applyBorder="1" applyAlignment="1">
      <alignment horizontal="left" vertical="top" wrapText="1"/>
    </xf>
    <xf numFmtId="0" fontId="8" fillId="3" borderId="38" xfId="0" applyFont="1" applyFill="1" applyBorder="1" applyAlignment="1">
      <alignment horizontal="left" vertical="top" wrapText="1"/>
    </xf>
    <xf numFmtId="0" fontId="9" fillId="0" borderId="6" xfId="0" applyFont="1" applyBorder="1"/>
    <xf numFmtId="0" fontId="9" fillId="0" borderId="7" xfId="0" applyFont="1" applyBorder="1"/>
    <xf numFmtId="0" fontId="2" fillId="2" borderId="0" xfId="0" applyFont="1" applyFill="1" applyBorder="1" applyAlignment="1">
      <alignment horizontal="center"/>
    </xf>
    <xf numFmtId="0" fontId="3" fillId="2" borderId="0" xfId="0" applyFont="1" applyFill="1" applyBorder="1" applyAlignment="1">
      <alignment horizontal="center" wrapText="1"/>
    </xf>
    <xf numFmtId="0" fontId="4" fillId="2" borderId="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3" fillId="9" borderId="55" xfId="0" applyFont="1" applyFill="1" applyBorder="1" applyAlignment="1">
      <alignment horizontal="center"/>
    </xf>
    <xf numFmtId="0" fontId="18" fillId="0" borderId="5" xfId="0" applyFont="1" applyBorder="1" applyAlignment="1">
      <alignment horizontal="center"/>
    </xf>
    <xf numFmtId="0" fontId="18" fillId="0" borderId="73" xfId="0" applyFont="1" applyBorder="1" applyAlignment="1">
      <alignment horizontal="center"/>
    </xf>
    <xf numFmtId="0" fontId="8" fillId="0" borderId="58" xfId="0" applyFont="1" applyBorder="1" applyAlignment="1">
      <alignment horizontal="left" vertical="top" wrapText="1"/>
    </xf>
    <xf numFmtId="0" fontId="8" fillId="0" borderId="64" xfId="0" applyFont="1" applyBorder="1" applyAlignment="1">
      <alignment horizontal="left" vertical="top" wrapText="1"/>
    </xf>
    <xf numFmtId="0" fontId="8" fillId="0" borderId="59" xfId="0" applyFont="1" applyBorder="1" applyAlignment="1">
      <alignment horizontal="left" vertical="top" wrapText="1"/>
    </xf>
    <xf numFmtId="0" fontId="41" fillId="2" borderId="48" xfId="0" applyFont="1" applyFill="1" applyBorder="1"/>
    <xf numFmtId="0" fontId="45" fillId="9" borderId="55" xfId="0" applyFont="1" applyFill="1" applyBorder="1" applyAlignment="1">
      <alignment horizontal="center"/>
    </xf>
    <xf numFmtId="0" fontId="55" fillId="8" borderId="34" xfId="4" applyBorder="1" applyAlignment="1" applyProtection="1">
      <alignment horizontal="center" vertical="center" wrapText="1"/>
      <protection locked="0"/>
    </xf>
    <xf numFmtId="0" fontId="55" fillId="8" borderId="53" xfId="4" applyBorder="1" applyAlignment="1" applyProtection="1">
      <alignment horizontal="center" vertical="center" wrapText="1"/>
      <protection locked="0"/>
    </xf>
    <xf numFmtId="0" fontId="53" fillId="12" borderId="67" xfId="0" applyFont="1" applyFill="1" applyBorder="1" applyAlignment="1">
      <alignment horizontal="center" vertical="center"/>
    </xf>
    <xf numFmtId="0" fontId="53" fillId="12" borderId="68" xfId="0" applyFont="1" applyFill="1" applyBorder="1" applyAlignment="1">
      <alignment horizontal="center" vertical="center"/>
    </xf>
    <xf numFmtId="0" fontId="55" fillId="8" borderId="70" xfId="4" applyBorder="1" applyAlignment="1" applyProtection="1">
      <alignment horizontal="center" vertical="center" wrapText="1"/>
      <protection locked="0"/>
    </xf>
    <xf numFmtId="0" fontId="55" fillId="8" borderId="71" xfId="4" applyBorder="1" applyAlignment="1" applyProtection="1">
      <alignment horizontal="center" vertical="center" wrapText="1"/>
      <protection locked="0"/>
    </xf>
    <xf numFmtId="0" fontId="53" fillId="12" borderId="22" xfId="0" applyFont="1" applyFill="1" applyBorder="1" applyAlignment="1">
      <alignment horizontal="center" vertical="center" wrapText="1"/>
    </xf>
    <xf numFmtId="0" fontId="53" fillId="12" borderId="23" xfId="0" applyFont="1" applyFill="1" applyBorder="1" applyAlignment="1">
      <alignment horizontal="center" vertical="center" wrapText="1"/>
    </xf>
    <xf numFmtId="0" fontId="56" fillId="11" borderId="34" xfId="4" applyFont="1" applyFill="1" applyBorder="1" applyAlignment="1" applyProtection="1">
      <alignment horizontal="center" vertical="center"/>
      <protection locked="0"/>
    </xf>
    <xf numFmtId="0" fontId="56" fillId="11" borderId="35" xfId="4" applyFont="1" applyFill="1" applyBorder="1" applyAlignment="1" applyProtection="1">
      <alignment horizontal="center" vertical="center"/>
      <protection locked="0"/>
    </xf>
    <xf numFmtId="0" fontId="55" fillId="14" borderId="51" xfId="4" applyFill="1" applyBorder="1" applyAlignment="1" applyProtection="1">
      <alignment horizontal="center" vertical="center" wrapText="1"/>
      <protection locked="0"/>
    </xf>
    <xf numFmtId="0" fontId="55" fillId="14" borderId="35" xfId="4" applyFill="1" applyBorder="1" applyAlignment="1" applyProtection="1">
      <alignment horizontal="center" vertical="center" wrapText="1"/>
      <protection locked="0"/>
    </xf>
    <xf numFmtId="0" fontId="55" fillId="14" borderId="28" xfId="4" applyFill="1" applyBorder="1" applyAlignment="1" applyProtection="1">
      <alignment horizontal="center" vertical="center"/>
      <protection locked="0"/>
    </xf>
    <xf numFmtId="0" fontId="55" fillId="14" borderId="40" xfId="4" applyFill="1" applyBorder="1" applyAlignment="1" applyProtection="1">
      <alignment horizontal="center" vertical="center"/>
      <protection locked="0"/>
    </xf>
    <xf numFmtId="0" fontId="55" fillId="14" borderId="31" xfId="4" applyFill="1" applyBorder="1" applyAlignment="1" applyProtection="1">
      <alignment horizontal="center" vertical="center"/>
      <protection locked="0"/>
    </xf>
    <xf numFmtId="0" fontId="55" fillId="14" borderId="43" xfId="4" applyFill="1" applyBorder="1" applyAlignment="1" applyProtection="1">
      <alignment horizontal="center" vertical="center"/>
      <protection locked="0"/>
    </xf>
    <xf numFmtId="0" fontId="55" fillId="14" borderId="32" xfId="4" applyFill="1" applyBorder="1" applyAlignment="1" applyProtection="1">
      <alignment horizontal="center" vertical="center"/>
      <protection locked="0"/>
    </xf>
    <xf numFmtId="0" fontId="55" fillId="14" borderId="44" xfId="4" applyFill="1" applyBorder="1" applyAlignment="1" applyProtection="1">
      <alignment horizontal="center" vertical="center"/>
      <protection locked="0"/>
    </xf>
    <xf numFmtId="0" fontId="55" fillId="14" borderId="25" xfId="4" applyFill="1" applyBorder="1" applyAlignment="1" applyProtection="1">
      <alignment horizontal="center" vertical="center"/>
      <protection locked="0"/>
    </xf>
    <xf numFmtId="0" fontId="55" fillId="14" borderId="24" xfId="4" applyFill="1" applyBorder="1" applyAlignment="1" applyProtection="1">
      <alignment horizontal="center" vertical="center"/>
      <protection locked="0"/>
    </xf>
    <xf numFmtId="0" fontId="55" fillId="14" borderId="33" xfId="4" applyFill="1" applyBorder="1" applyAlignment="1" applyProtection="1">
      <alignment horizontal="center" vertical="center"/>
      <protection locked="0"/>
    </xf>
    <xf numFmtId="0" fontId="55" fillId="14" borderId="51" xfId="4" applyFill="1" applyBorder="1" applyAlignment="1" applyProtection="1">
      <alignment horizontal="left" vertical="center" wrapText="1"/>
      <protection locked="0"/>
    </xf>
    <xf numFmtId="0" fontId="55" fillId="14" borderId="52" xfId="4" applyFill="1" applyBorder="1" applyAlignment="1" applyProtection="1">
      <alignment horizontal="left" vertical="center" wrapText="1"/>
      <protection locked="0"/>
    </xf>
    <xf numFmtId="0" fontId="55" fillId="14" borderId="53" xfId="4" applyFill="1" applyBorder="1" applyAlignment="1" applyProtection="1">
      <alignment horizontal="left" vertical="center" wrapText="1"/>
      <protection locked="0"/>
    </xf>
    <xf numFmtId="0" fontId="53" fillId="12" borderId="34" xfId="0" applyFont="1" applyFill="1" applyBorder="1" applyAlignment="1">
      <alignment horizontal="center" vertical="center" wrapText="1"/>
    </xf>
    <xf numFmtId="0" fontId="53" fillId="12" borderId="35" xfId="0" applyFont="1" applyFill="1" applyBorder="1" applyAlignment="1">
      <alignment horizontal="center" vertical="center" wrapText="1"/>
    </xf>
    <xf numFmtId="0" fontId="59" fillId="14" borderId="70" xfId="4" applyFont="1" applyFill="1" applyBorder="1" applyAlignment="1" applyProtection="1">
      <alignment horizontal="center" vertical="center"/>
      <protection locked="0"/>
    </xf>
    <xf numFmtId="0" fontId="59" fillId="14" borderId="69" xfId="4" applyFont="1" applyFill="1" applyBorder="1" applyAlignment="1" applyProtection="1">
      <alignment horizontal="center" vertical="center"/>
      <protection locked="0"/>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10" borderId="7" xfId="0" applyFill="1" applyBorder="1" applyAlignment="1">
      <alignment horizontal="center" vertical="center"/>
    </xf>
    <xf numFmtId="0" fontId="53" fillId="12" borderId="74" xfId="0" applyFont="1" applyFill="1" applyBorder="1" applyAlignment="1">
      <alignment horizontal="center" vertical="center"/>
    </xf>
    <xf numFmtId="0" fontId="53" fillId="12" borderId="63" xfId="0" applyFont="1" applyFill="1" applyBorder="1" applyAlignment="1">
      <alignment horizontal="center" vertical="center"/>
    </xf>
    <xf numFmtId="0" fontId="55" fillId="14" borderId="34" xfId="4" applyFill="1" applyBorder="1" applyAlignment="1" applyProtection="1">
      <alignment horizontal="center" vertical="center" wrapText="1"/>
      <protection locked="0"/>
    </xf>
    <xf numFmtId="0" fontId="55" fillId="14" borderId="53" xfId="4" applyFill="1" applyBorder="1" applyAlignment="1" applyProtection="1">
      <alignment horizontal="center" vertical="center" wrapText="1"/>
      <protection locked="0"/>
    </xf>
    <xf numFmtId="0" fontId="59" fillId="14" borderId="34" xfId="4" applyFont="1" applyFill="1" applyBorder="1" applyAlignment="1" applyProtection="1">
      <alignment horizontal="center" vertical="center"/>
      <protection locked="0"/>
    </xf>
    <xf numFmtId="0" fontId="59" fillId="14" borderId="35" xfId="4" applyFont="1" applyFill="1" applyBorder="1" applyAlignment="1" applyProtection="1">
      <alignment horizontal="center" vertical="center"/>
      <protection locked="0"/>
    </xf>
    <xf numFmtId="0" fontId="53" fillId="12" borderId="72" xfId="0" applyFont="1" applyFill="1" applyBorder="1" applyAlignment="1">
      <alignment horizontal="center" vertical="center"/>
    </xf>
    <xf numFmtId="0" fontId="0" fillId="10" borderId="9" xfId="0"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59" fillId="8" borderId="26" xfId="4" applyFont="1" applyBorder="1" applyAlignment="1" applyProtection="1">
      <alignment horizontal="center" vertical="center"/>
      <protection locked="0"/>
    </xf>
    <xf numFmtId="0" fontId="59" fillId="8" borderId="38" xfId="4" applyFont="1" applyBorder="1" applyAlignment="1" applyProtection="1">
      <alignment horizontal="center" vertical="center"/>
      <protection locked="0"/>
    </xf>
    <xf numFmtId="0" fontId="55" fillId="11" borderId="31" xfId="4" applyFill="1" applyBorder="1" applyAlignment="1" applyProtection="1">
      <alignment horizontal="center" wrapText="1"/>
      <protection locked="0"/>
    </xf>
    <xf numFmtId="0" fontId="55" fillId="11" borderId="24" xfId="4" applyFill="1" applyBorder="1" applyAlignment="1" applyProtection="1">
      <alignment horizontal="center" wrapText="1"/>
      <protection locked="0"/>
    </xf>
    <xf numFmtId="0" fontId="55" fillId="11" borderId="32" xfId="4" applyFill="1" applyBorder="1" applyAlignment="1" applyProtection="1">
      <alignment horizontal="center" wrapText="1"/>
      <protection locked="0"/>
    </xf>
    <xf numFmtId="0" fontId="55" fillId="11" borderId="33" xfId="4" applyFill="1" applyBorder="1" applyAlignment="1" applyProtection="1">
      <alignment horizontal="center" wrapText="1"/>
      <protection locked="0"/>
    </xf>
    <xf numFmtId="0" fontId="53" fillId="12" borderId="53" xfId="0" applyFont="1" applyFill="1" applyBorder="1" applyAlignment="1">
      <alignment horizontal="center" vertical="center" wrapText="1"/>
    </xf>
    <xf numFmtId="0" fontId="59" fillId="8" borderId="34" xfId="4" applyFont="1" applyBorder="1" applyAlignment="1" applyProtection="1">
      <alignment horizontal="center" vertical="center" wrapText="1"/>
      <protection locked="0"/>
    </xf>
    <xf numFmtId="0" fontId="59" fillId="8" borderId="53" xfId="4" applyFont="1" applyBorder="1" applyAlignment="1" applyProtection="1">
      <alignment horizontal="center" vertical="center" wrapText="1"/>
      <protection locked="0"/>
    </xf>
    <xf numFmtId="0" fontId="53" fillId="12" borderId="67" xfId="0" applyFont="1" applyFill="1" applyBorder="1" applyAlignment="1">
      <alignment horizontal="center" vertical="center" wrapText="1"/>
    </xf>
    <xf numFmtId="0" fontId="53" fillId="12" borderId="68" xfId="0" applyFont="1" applyFill="1" applyBorder="1" applyAlignment="1">
      <alignment horizontal="center" vertical="center" wrapText="1"/>
    </xf>
    <xf numFmtId="0" fontId="55" fillId="8" borderId="34" xfId="4" applyBorder="1" applyAlignment="1" applyProtection="1">
      <alignment horizontal="center" vertical="center"/>
      <protection locked="0"/>
    </xf>
    <xf numFmtId="0" fontId="55" fillId="8" borderId="35" xfId="4" applyBorder="1" applyAlignment="1" applyProtection="1">
      <alignment horizontal="center" vertical="center"/>
      <protection locked="0"/>
    </xf>
    <xf numFmtId="0" fontId="55" fillId="8" borderId="70" xfId="4" applyBorder="1" applyAlignment="1" applyProtection="1">
      <alignment horizontal="center" vertical="center"/>
      <protection locked="0"/>
    </xf>
    <xf numFmtId="0" fontId="55" fillId="8" borderId="69" xfId="4" applyBorder="1" applyAlignment="1" applyProtection="1">
      <alignment horizontal="center" vertical="center"/>
      <protection locked="0"/>
    </xf>
    <xf numFmtId="0" fontId="56" fillId="11" borderId="57" xfId="4" applyFont="1" applyFill="1" applyBorder="1" applyAlignment="1" applyProtection="1">
      <alignment horizontal="center" vertical="center"/>
      <protection locked="0"/>
    </xf>
    <xf numFmtId="0" fontId="56" fillId="11" borderId="71" xfId="4" applyFont="1" applyFill="1" applyBorder="1" applyAlignment="1" applyProtection="1">
      <alignment horizontal="center" vertical="center"/>
      <protection locked="0"/>
    </xf>
    <xf numFmtId="10" fontId="55" fillId="14" borderId="34" xfId="4" applyNumberFormat="1" applyFill="1" applyBorder="1" applyAlignment="1" applyProtection="1">
      <alignment horizontal="center" vertical="center"/>
      <protection locked="0"/>
    </xf>
    <xf numFmtId="10" fontId="55" fillId="14" borderId="53" xfId="4" applyNumberFormat="1" applyFill="1" applyBorder="1" applyAlignment="1" applyProtection="1">
      <alignment horizontal="center" vertical="center"/>
      <protection locked="0"/>
    </xf>
    <xf numFmtId="0" fontId="55" fillId="14" borderId="34" xfId="4" applyFill="1" applyBorder="1" applyAlignment="1" applyProtection="1">
      <alignment horizontal="center" vertical="center"/>
      <protection locked="0"/>
    </xf>
    <xf numFmtId="0" fontId="55" fillId="14" borderId="35" xfId="4" applyFill="1" applyBorder="1" applyAlignment="1" applyProtection="1">
      <alignment horizontal="center" vertical="center"/>
      <protection locked="0"/>
    </xf>
    <xf numFmtId="0" fontId="55" fillId="14" borderId="70" xfId="4" applyFill="1" applyBorder="1" applyAlignment="1" applyProtection="1">
      <alignment horizontal="center" vertical="center"/>
      <protection locked="0"/>
    </xf>
    <xf numFmtId="0" fontId="55" fillId="14" borderId="69" xfId="4" applyFill="1" applyBorder="1" applyAlignment="1" applyProtection="1">
      <alignment horizontal="center" vertical="center"/>
      <protection locked="0"/>
    </xf>
    <xf numFmtId="0" fontId="59" fillId="11" borderId="34" xfId="4" applyFont="1" applyFill="1" applyBorder="1" applyAlignment="1" applyProtection="1">
      <alignment horizontal="center" vertical="center" wrapText="1"/>
      <protection locked="0"/>
    </xf>
    <xf numFmtId="0" fontId="59" fillId="11" borderId="53" xfId="4" applyFont="1" applyFill="1" applyBorder="1" applyAlignment="1" applyProtection="1">
      <alignment horizontal="center" vertical="center" wrapText="1"/>
      <protection locked="0"/>
    </xf>
    <xf numFmtId="0" fontId="53" fillId="12" borderId="52" xfId="0" applyFont="1" applyFill="1" applyBorder="1" applyAlignment="1">
      <alignment horizontal="center" vertical="center" wrapText="1"/>
    </xf>
    <xf numFmtId="0" fontId="56" fillId="13" borderId="57" xfId="4" applyFont="1" applyFill="1" applyBorder="1" applyAlignment="1" applyProtection="1">
      <alignment horizontal="center" vertical="center"/>
      <protection locked="0"/>
    </xf>
    <xf numFmtId="0" fontId="56" fillId="13" borderId="71" xfId="4" applyFont="1" applyFill="1" applyBorder="1" applyAlignment="1" applyProtection="1">
      <alignment horizontal="center" vertical="center"/>
      <protection locked="0"/>
    </xf>
    <xf numFmtId="0" fontId="0" fillId="10" borderId="1"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47" xfId="0" applyFill="1"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46" fillId="2" borderId="2" xfId="0" applyFont="1" applyFill="1" applyBorder="1" applyAlignment="1">
      <alignment horizontal="center" vertical="center"/>
    </xf>
    <xf numFmtId="0" fontId="47" fillId="3" borderId="34" xfId="0" applyFont="1" applyFill="1" applyBorder="1" applyAlignment="1">
      <alignment horizontal="center" vertical="center"/>
    </xf>
    <xf numFmtId="0" fontId="47" fillId="3" borderId="52" xfId="0" applyFont="1" applyFill="1" applyBorder="1" applyAlignment="1">
      <alignment horizontal="center" vertical="center"/>
    </xf>
    <xf numFmtId="0" fontId="47" fillId="3" borderId="35" xfId="0" applyFont="1" applyFill="1" applyBorder="1" applyAlignment="1">
      <alignment horizontal="center" vertical="center"/>
    </xf>
    <xf numFmtId="0" fontId="48" fillId="2" borderId="1" xfId="0" applyFont="1" applyFill="1" applyBorder="1" applyAlignment="1">
      <alignment horizontal="center" vertical="top" wrapText="1"/>
    </xf>
    <xf numFmtId="0" fontId="48" fillId="2" borderId="2" xfId="0" applyFont="1" applyFill="1" applyBorder="1" applyAlignment="1">
      <alignment horizontal="center" vertical="top" wrapText="1"/>
    </xf>
    <xf numFmtId="0" fontId="50" fillId="2" borderId="2" xfId="0" applyFont="1" applyFill="1" applyBorder="1" applyAlignment="1">
      <alignment horizontal="center" vertical="top" wrapText="1"/>
    </xf>
    <xf numFmtId="0" fontId="22" fillId="2" borderId="47" xfId="1" applyFill="1" applyBorder="1" applyAlignment="1" applyProtection="1">
      <alignment horizontal="center" vertical="top" wrapText="1"/>
    </xf>
    <xf numFmtId="0" fontId="22" fillId="2" borderId="48" xfId="1" applyFill="1" applyBorder="1" applyAlignment="1" applyProtection="1">
      <alignment horizontal="center" vertical="top" wrapText="1"/>
    </xf>
    <xf numFmtId="0" fontId="51"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10" borderId="12" xfId="0" applyFill="1" applyBorder="1" applyAlignment="1">
      <alignment horizontal="left" vertical="center" wrapText="1"/>
    </xf>
    <xf numFmtId="0" fontId="0" fillId="10" borderId="17" xfId="0" applyFill="1" applyBorder="1" applyAlignment="1">
      <alignment horizontal="left" vertical="center" wrapText="1"/>
    </xf>
    <xf numFmtId="0" fontId="0" fillId="10" borderId="25" xfId="0" applyFill="1" applyBorder="1" applyAlignment="1">
      <alignment horizontal="left" vertical="center" wrapText="1"/>
    </xf>
    <xf numFmtId="0" fontId="0" fillId="10" borderId="13" xfId="0" applyFill="1" applyBorder="1" applyAlignment="1">
      <alignment horizontal="left" vertical="center" wrapText="1"/>
    </xf>
    <xf numFmtId="0" fontId="0" fillId="10" borderId="18" xfId="0" applyFill="1" applyBorder="1" applyAlignment="1">
      <alignment horizontal="left" vertical="center" wrapText="1"/>
    </xf>
    <xf numFmtId="0" fontId="0" fillId="10" borderId="22" xfId="0" applyFill="1" applyBorder="1" applyAlignment="1">
      <alignment horizontal="left" vertical="center" wrapText="1"/>
    </xf>
    <xf numFmtId="0" fontId="53" fillId="12" borderId="25" xfId="0" applyFont="1" applyFill="1" applyBorder="1" applyAlignment="1">
      <alignment horizontal="center" vertical="center" wrapText="1"/>
    </xf>
    <xf numFmtId="0" fontId="53" fillId="12" borderId="24" xfId="0" applyFont="1" applyFill="1" applyBorder="1" applyAlignment="1">
      <alignment horizontal="center" vertical="center" wrapText="1"/>
    </xf>
    <xf numFmtId="0" fontId="55" fillId="11" borderId="26" xfId="4" applyFill="1" applyBorder="1" applyAlignment="1" applyProtection="1">
      <alignment horizontal="center" wrapText="1"/>
      <protection locked="0"/>
    </xf>
    <xf numFmtId="0" fontId="55" fillId="11" borderId="27" xfId="4" applyFill="1" applyBorder="1" applyAlignment="1" applyProtection="1">
      <alignment horizontal="center" wrapText="1"/>
      <protection locked="0"/>
    </xf>
    <xf numFmtId="0" fontId="55" fillId="8" borderId="26" xfId="4" applyBorder="1" applyAlignment="1" applyProtection="1">
      <alignment horizontal="center" wrapText="1"/>
      <protection locked="0"/>
    </xf>
    <xf numFmtId="0" fontId="59" fillId="11" borderId="36" xfId="4" applyFont="1" applyFill="1" applyBorder="1" applyAlignment="1" applyProtection="1">
      <alignment horizontal="center" vertical="center"/>
      <protection locked="0"/>
    </xf>
    <xf numFmtId="0" fontId="59" fillId="11" borderId="37" xfId="4" applyFont="1" applyFill="1" applyBorder="1" applyAlignment="1" applyProtection="1">
      <alignment horizontal="center" vertical="center"/>
      <protection locked="0"/>
    </xf>
    <xf numFmtId="0" fontId="59" fillId="11" borderId="26" xfId="4" applyFont="1" applyFill="1" applyBorder="1" applyAlignment="1" applyProtection="1">
      <alignment horizontal="center" vertical="center"/>
      <protection locked="0"/>
    </xf>
    <xf numFmtId="0" fontId="59" fillId="11" borderId="38" xfId="4" applyFont="1" applyFill="1" applyBorder="1" applyAlignment="1" applyProtection="1">
      <alignment horizontal="center" vertical="center"/>
      <protection locked="0"/>
    </xf>
    <xf numFmtId="0" fontId="59" fillId="8" borderId="36" xfId="4" applyFont="1" applyBorder="1" applyAlignment="1" applyProtection="1">
      <alignment horizontal="center" vertical="center"/>
      <protection locked="0"/>
    </xf>
    <xf numFmtId="0" fontId="0" fillId="0" borderId="28"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40" xfId="0" applyBorder="1" applyAlignment="1">
      <alignment horizontal="left" vertical="center" wrapText="1"/>
    </xf>
    <xf numFmtId="0" fontId="0" fillId="0" borderId="29" xfId="0" applyBorder="1" applyAlignment="1">
      <alignment horizontal="left"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32" xfId="0" applyBorder="1" applyAlignment="1">
      <alignment horizontal="left" vertical="center" wrapText="1"/>
    </xf>
    <xf numFmtId="0" fontId="0" fillId="0" borderId="44" xfId="0" applyBorder="1" applyAlignment="1">
      <alignment horizontal="left" vertical="center" wrapText="1"/>
    </xf>
    <xf numFmtId="0" fontId="59" fillId="8" borderId="37" xfId="4" applyFont="1" applyBorder="1" applyAlignment="1" applyProtection="1">
      <alignment horizontal="center" vertical="center"/>
      <protection locked="0"/>
    </xf>
    <xf numFmtId="0" fontId="0" fillId="0" borderId="33" xfId="0" applyBorder="1" applyAlignment="1">
      <alignment horizontal="left" vertical="center" wrapText="1"/>
    </xf>
    <xf numFmtId="0" fontId="0" fillId="10" borderId="16" xfId="0" applyFill="1" applyBorder="1" applyAlignment="1">
      <alignment horizontal="left" vertical="center" wrapText="1"/>
    </xf>
    <xf numFmtId="0" fontId="0" fillId="10" borderId="21" xfId="0" applyFill="1" applyBorder="1" applyAlignment="1">
      <alignment horizontal="left" vertical="center" wrapText="1"/>
    </xf>
    <xf numFmtId="0" fontId="0" fillId="10" borderId="33" xfId="0" applyFill="1" applyBorder="1" applyAlignment="1">
      <alignment horizontal="left" vertical="center" wrapText="1"/>
    </xf>
    <xf numFmtId="0" fontId="55" fillId="8" borderId="31" xfId="4" applyBorder="1" applyAlignment="1" applyProtection="1">
      <alignment horizontal="center" wrapText="1"/>
      <protection locked="0"/>
    </xf>
    <xf numFmtId="0" fontId="55" fillId="8" borderId="24" xfId="4" applyBorder="1" applyAlignment="1" applyProtection="1">
      <alignment horizontal="center" wrapText="1"/>
      <protection locked="0"/>
    </xf>
    <xf numFmtId="0" fontId="55" fillId="8" borderId="29" xfId="4" applyBorder="1" applyAlignment="1" applyProtection="1">
      <alignment horizontal="center" wrapText="1"/>
      <protection locked="0"/>
    </xf>
    <xf numFmtId="0" fontId="55" fillId="8" borderId="22" xfId="4" applyBorder="1" applyAlignment="1" applyProtection="1">
      <alignment horizontal="center" wrapText="1"/>
      <protection locked="0"/>
    </xf>
    <xf numFmtId="0" fontId="59" fillId="8" borderId="52" xfId="4" applyFont="1" applyBorder="1" applyAlignment="1" applyProtection="1">
      <alignment horizontal="center" vertical="center" wrapText="1"/>
      <protection locked="0"/>
    </xf>
    <xf numFmtId="10" fontId="55" fillId="8" borderId="51" xfId="4" applyNumberFormat="1" applyBorder="1" applyAlignment="1" applyProtection="1">
      <alignment horizontal="center" vertical="center" wrapText="1"/>
      <protection locked="0"/>
    </xf>
    <xf numFmtId="10" fontId="55" fillId="8" borderId="35" xfId="4" applyNumberFormat="1" applyBorder="1" applyAlignment="1" applyProtection="1">
      <alignment horizontal="center" vertical="center" wrapText="1"/>
      <protection locked="0"/>
    </xf>
    <xf numFmtId="0" fontId="0" fillId="0" borderId="31"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10" borderId="31" xfId="0" applyFill="1" applyBorder="1" applyAlignment="1">
      <alignment horizontal="left" vertical="center" wrapText="1"/>
    </xf>
    <xf numFmtId="0" fontId="0" fillId="10" borderId="24" xfId="0" applyFill="1" applyBorder="1" applyAlignment="1">
      <alignment horizontal="left" vertical="center" wrapText="1"/>
    </xf>
    <xf numFmtId="0" fontId="0" fillId="10" borderId="29" xfId="0" applyFill="1" applyBorder="1" applyAlignment="1">
      <alignment horizontal="left"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6" fillId="13" borderId="34" xfId="4" applyFont="1" applyFill="1" applyBorder="1" applyAlignment="1" applyProtection="1">
      <alignment vertical="center"/>
      <protection locked="0"/>
    </xf>
    <xf numFmtId="0" fontId="56" fillId="13" borderId="53" xfId="4" applyFont="1" applyFill="1" applyBorder="1" applyAlignment="1" applyProtection="1">
      <alignment vertical="center"/>
      <protection locked="0"/>
    </xf>
    <xf numFmtId="0" fontId="56" fillId="13" borderId="34" xfId="4" applyFont="1" applyFill="1" applyBorder="1" applyAlignment="1" applyProtection="1">
      <alignment horizontal="center" vertical="center" wrapText="1"/>
      <protection locked="0"/>
    </xf>
    <xf numFmtId="0" fontId="56" fillId="13" borderId="53" xfId="4" applyFont="1" applyFill="1" applyBorder="1" applyAlignment="1" applyProtection="1">
      <alignment horizontal="center" vertical="center" wrapText="1"/>
      <protection locked="0"/>
    </xf>
    <xf numFmtId="0" fontId="56" fillId="11" borderId="34" xfId="4" applyFont="1" applyFill="1" applyBorder="1" applyAlignment="1" applyProtection="1">
      <alignment vertical="center"/>
      <protection locked="0"/>
    </xf>
    <xf numFmtId="0" fontId="56" fillId="11" borderId="53" xfId="4" applyFont="1" applyFill="1" applyBorder="1" applyAlignment="1" applyProtection="1">
      <alignment vertical="center"/>
      <protection locked="0"/>
    </xf>
    <xf numFmtId="0" fontId="56" fillId="11" borderId="34" xfId="4" applyFont="1" applyFill="1" applyBorder="1" applyAlignment="1" applyProtection="1">
      <alignment horizontal="left" vertical="center" wrapText="1"/>
      <protection locked="0"/>
    </xf>
    <xf numFmtId="0" fontId="56" fillId="11" borderId="53" xfId="4" applyFont="1" applyFill="1" applyBorder="1" applyAlignment="1" applyProtection="1">
      <alignment horizontal="left" vertical="center" wrapText="1"/>
      <protection locked="0"/>
    </xf>
    <xf numFmtId="0" fontId="55" fillId="11" borderId="34" xfId="4" applyFill="1" applyBorder="1" applyAlignment="1" applyProtection="1">
      <alignment horizontal="center" vertical="center" wrapText="1"/>
      <protection locked="0"/>
    </xf>
    <xf numFmtId="0" fontId="55" fillId="11" borderId="53" xfId="4" applyFill="1" applyBorder="1" applyAlignment="1" applyProtection="1">
      <alignment horizontal="center" vertical="center" wrapText="1"/>
      <protection locked="0"/>
    </xf>
    <xf numFmtId="0" fontId="56" fillId="13" borderId="34" xfId="4" applyFont="1" applyFill="1" applyBorder="1" applyAlignment="1" applyProtection="1">
      <alignment horizontal="center" vertical="center"/>
      <protection locked="0"/>
    </xf>
    <xf numFmtId="0" fontId="56" fillId="13" borderId="35" xfId="4" applyFont="1" applyFill="1" applyBorder="1" applyAlignment="1" applyProtection="1">
      <alignment horizontal="center" vertical="center"/>
      <protection locked="0"/>
    </xf>
    <xf numFmtId="0" fontId="55" fillId="14" borderId="70" xfId="4" applyFill="1" applyBorder="1" applyAlignment="1" applyProtection="1">
      <alignment horizontal="center" vertical="center" wrapText="1"/>
      <protection locked="0"/>
    </xf>
    <xf numFmtId="0" fontId="55" fillId="14" borderId="71" xfId="4" applyFill="1" applyBorder="1" applyAlignment="1" applyProtection="1">
      <alignment horizontal="center" vertical="center" wrapText="1"/>
      <protection locked="0"/>
    </xf>
    <xf numFmtId="0" fontId="0" fillId="0" borderId="21" xfId="0" applyBorder="1" applyAlignment="1">
      <alignment horizontal="left" vertical="center" wrapText="1"/>
    </xf>
    <xf numFmtId="0" fontId="56" fillId="13" borderId="34" xfId="4" applyFont="1" applyFill="1" applyBorder="1" applyAlignment="1" applyProtection="1">
      <alignment horizontal="left" vertical="center" wrapText="1"/>
      <protection locked="0"/>
    </xf>
    <xf numFmtId="0" fontId="56" fillId="13" borderId="53" xfId="4" applyFont="1" applyFill="1" applyBorder="1" applyAlignment="1" applyProtection="1">
      <alignment horizontal="left" vertical="center" wrapText="1"/>
      <protection locked="0"/>
    </xf>
    <xf numFmtId="0" fontId="55" fillId="8" borderId="51" xfId="4" applyBorder="1" applyAlignment="1" applyProtection="1">
      <alignment horizontal="center" vertical="center" wrapText="1"/>
      <protection locked="0"/>
    </xf>
    <xf numFmtId="0" fontId="55" fillId="8" borderId="35" xfId="4" applyBorder="1" applyAlignment="1" applyProtection="1">
      <alignment horizontal="center" vertical="center" wrapText="1"/>
      <protection locked="0"/>
    </xf>
    <xf numFmtId="0" fontId="0" fillId="10" borderId="27" xfId="0" applyFill="1" applyBorder="1" applyAlignment="1">
      <alignment horizontal="left" vertical="center" wrapText="1"/>
    </xf>
    <xf numFmtId="0" fontId="0" fillId="10" borderId="39" xfId="0" applyFill="1" applyBorder="1" applyAlignment="1">
      <alignment horizontal="left" vertical="center" wrapText="1"/>
    </xf>
    <xf numFmtId="0" fontId="55" fillId="8" borderId="28" xfId="4" applyBorder="1" applyAlignment="1" applyProtection="1">
      <alignment horizontal="center" vertical="center"/>
      <protection locked="0"/>
    </xf>
    <xf numFmtId="0" fontId="55" fillId="8" borderId="40" xfId="4" applyBorder="1" applyAlignment="1" applyProtection="1">
      <alignment horizontal="center" vertical="center"/>
      <protection locked="0"/>
    </xf>
    <xf numFmtId="0" fontId="55" fillId="11" borderId="31" xfId="4" applyFill="1" applyBorder="1" applyAlignment="1" applyProtection="1">
      <alignment horizontal="center" vertical="center"/>
      <protection locked="0"/>
    </xf>
    <xf numFmtId="0" fontId="55" fillId="11" borderId="43" xfId="4" applyFill="1" applyBorder="1" applyAlignment="1" applyProtection="1">
      <alignment horizontal="center" vertical="center"/>
      <protection locked="0"/>
    </xf>
    <xf numFmtId="0" fontId="55" fillId="8" borderId="31" xfId="4" applyBorder="1" applyAlignment="1" applyProtection="1">
      <alignment horizontal="center" vertical="center"/>
      <protection locked="0"/>
    </xf>
    <xf numFmtId="0" fontId="55" fillId="8" borderId="43" xfId="4" applyBorder="1" applyAlignment="1" applyProtection="1">
      <alignment horizontal="center" vertical="center"/>
      <protection locked="0"/>
    </xf>
    <xf numFmtId="0" fontId="0" fillId="10" borderId="76" xfId="0" applyFill="1" applyBorder="1" applyAlignment="1">
      <alignment horizontal="center" vertical="center"/>
    </xf>
    <xf numFmtId="0" fontId="55" fillId="8" borderId="25" xfId="4" applyBorder="1" applyAlignment="1" applyProtection="1">
      <alignment horizontal="center" vertical="center"/>
      <protection locked="0"/>
    </xf>
    <xf numFmtId="0" fontId="55" fillId="11" borderId="24" xfId="4" applyFill="1" applyBorder="1" applyAlignment="1" applyProtection="1">
      <alignment horizontal="center" vertical="center"/>
      <protection locked="0"/>
    </xf>
    <xf numFmtId="0" fontId="55" fillId="8" borderId="24" xfId="4" applyBorder="1" applyAlignment="1" applyProtection="1">
      <alignment horizontal="center" vertical="center"/>
      <protection locked="0"/>
    </xf>
    <xf numFmtId="0" fontId="55" fillId="8" borderId="32" xfId="4" applyBorder="1" applyAlignment="1" applyProtection="1">
      <alignment horizontal="center" vertical="center"/>
      <protection locked="0"/>
    </xf>
    <xf numFmtId="0" fontId="55" fillId="8" borderId="33" xfId="4" applyBorder="1" applyAlignment="1" applyProtection="1">
      <alignment horizontal="center" vertical="center"/>
      <protection locked="0"/>
    </xf>
    <xf numFmtId="0" fontId="55" fillId="8" borderId="44" xfId="4" applyBorder="1" applyAlignment="1" applyProtection="1">
      <alignment horizontal="center" vertical="center"/>
      <protection locked="0"/>
    </xf>
    <xf numFmtId="0" fontId="0" fillId="10" borderId="12" xfId="0" applyFill="1" applyBorder="1" applyAlignment="1">
      <alignment horizontal="center" vertical="center" wrapText="1"/>
    </xf>
    <xf numFmtId="0" fontId="0" fillId="10" borderId="17"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32"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33" xfId="0" applyFill="1" applyBorder="1" applyAlignment="1">
      <alignment horizontal="center" vertical="center" wrapText="1"/>
    </xf>
    <xf numFmtId="0" fontId="59" fillId="8" borderId="70" xfId="4" applyFont="1" applyBorder="1" applyAlignment="1" applyProtection="1">
      <alignment horizontal="center" vertical="center"/>
      <protection locked="0"/>
    </xf>
    <xf numFmtId="0" fontId="59" fillId="8" borderId="69" xfId="4" applyFont="1" applyBorder="1" applyAlignment="1" applyProtection="1">
      <alignment horizontal="center" vertical="center"/>
      <protection locked="0"/>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4" xfId="0" applyBorder="1" applyAlignment="1">
      <alignment horizontal="left" vertical="center" wrapText="1"/>
    </xf>
    <xf numFmtId="0" fontId="0" fillId="0" borderId="66" xfId="0" applyBorder="1" applyAlignment="1">
      <alignment horizontal="left"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59" fillId="8" borderId="34" xfId="4" applyFont="1" applyBorder="1" applyAlignment="1" applyProtection="1">
      <alignment horizontal="center" vertical="center"/>
      <protection locked="0"/>
    </xf>
    <xf numFmtId="0" fontId="59" fillId="8" borderId="35" xfId="4" applyFont="1" applyBorder="1" applyAlignment="1" applyProtection="1">
      <alignment horizontal="center" vertical="center"/>
      <protection locked="0"/>
    </xf>
  </cellXfs>
  <cellStyles count="6">
    <cellStyle name="Bad" xfId="3" builtinId="27"/>
    <cellStyle name="Good" xfId="2" builtinId="26"/>
    <cellStyle name="Hyperlink" xfId="5" builtinId="8"/>
    <cellStyle name="Hyperlink 2" xfId="1" xr:uid="{729FB869-9311-4234-8B09-0F516A1C4A44}"/>
    <cellStyle name="Neutral 2" xfId="4" xr:uid="{104C98A8-A3F2-4D43-89F8-3A5E7585129D}"/>
    <cellStyle name="Normal" xfId="0" builtinId="0"/>
  </cellStyles>
  <dxfs count="0"/>
  <tableStyles count="0" defaultTableStyle="TableStyleMedium2" defaultPivotStyle="PivotStyleLight16"/>
  <colors>
    <mruColors>
      <color rgb="FFFFEB9C"/>
      <color rgb="FFFFF4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19150" y="152400"/>
          <a:ext cx="923925" cy="1247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80975" y="190500"/>
          <a:ext cx="892175" cy="581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435350" y="7937500"/>
              <a:ext cx="1066800" cy="3133725"/>
              <a:chOff x="3057525" y="5286375"/>
              <a:chExt cx="1066800" cy="219075"/>
            </a:xfrm>
          </xdr:grpSpPr>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3435350" y="11042650"/>
              <a:ext cx="1066800" cy="282575"/>
              <a:chOff x="3057525" y="5286375"/>
              <a:chExt cx="1066800" cy="219075"/>
            </a:xfrm>
          </xdr:grpSpPr>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8" name="Group 7">
              <a:extLst>
                <a:ext uri="{FF2B5EF4-FFF2-40B4-BE49-F238E27FC236}">
                  <a16:creationId xmlns:a16="http://schemas.microsoft.com/office/drawing/2014/main" id="{00000000-0008-0000-0400-000008000000}"/>
                </a:ext>
              </a:extLst>
            </xdr:cNvPr>
            <xdr:cNvGrpSpPr/>
          </xdr:nvGrpSpPr>
          <xdr:grpSpPr>
            <a:xfrm>
              <a:off x="3435350" y="11296650"/>
              <a:ext cx="1066800" cy="282575"/>
              <a:chOff x="3057525" y="5286375"/>
              <a:chExt cx="1066800" cy="219075"/>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22</xdr:row>
          <xdr:rowOff>219075</xdr:rowOff>
        </xdr:to>
        <xdr:grpSp>
          <xdr:nvGrpSpPr>
            <xdr:cNvPr id="11" name="Group 10">
              <a:extLst>
                <a:ext uri="{FF2B5EF4-FFF2-40B4-BE49-F238E27FC236}">
                  <a16:creationId xmlns:a16="http://schemas.microsoft.com/office/drawing/2014/main" id="{00000000-0008-0000-0400-00000B000000}"/>
                </a:ext>
              </a:extLst>
            </xdr:cNvPr>
            <xdr:cNvGrpSpPr/>
          </xdr:nvGrpSpPr>
          <xdr:grpSpPr>
            <a:xfrm>
              <a:off x="3435350" y="11550650"/>
              <a:ext cx="1066800" cy="219075"/>
              <a:chOff x="3057525" y="5286375"/>
              <a:chExt cx="1066800" cy="219075"/>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7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4" name="Group 13">
              <a:extLst>
                <a:ext uri="{FF2B5EF4-FFF2-40B4-BE49-F238E27FC236}">
                  <a16:creationId xmlns:a16="http://schemas.microsoft.com/office/drawing/2014/main" id="{00000000-0008-0000-0400-00000E000000}"/>
                </a:ext>
              </a:extLst>
            </xdr:cNvPr>
            <xdr:cNvGrpSpPr/>
          </xdr:nvGrpSpPr>
          <xdr:grpSpPr>
            <a:xfrm>
              <a:off x="5797550" y="7683500"/>
              <a:ext cx="1066800" cy="282575"/>
              <a:chOff x="3057525" y="5286375"/>
              <a:chExt cx="1066800" cy="219075"/>
            </a:xfrm>
          </xdr:grpSpPr>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400-00000A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5013</xdr:rowOff>
        </xdr:from>
        <xdr:to>
          <xdr:col>4</xdr:col>
          <xdr:colOff>1066800</xdr:colOff>
          <xdr:row>20</xdr:row>
          <xdr:rowOff>33588</xdr:rowOff>
        </xdr:to>
        <xdr:grpSp>
          <xdr:nvGrpSpPr>
            <xdr:cNvPr id="17" name="Group 16">
              <a:extLst>
                <a:ext uri="{FF2B5EF4-FFF2-40B4-BE49-F238E27FC236}">
                  <a16:creationId xmlns:a16="http://schemas.microsoft.com/office/drawing/2014/main" id="{00000000-0008-0000-0400-000011000000}"/>
                </a:ext>
              </a:extLst>
            </xdr:cNvPr>
            <xdr:cNvGrpSpPr/>
          </xdr:nvGrpSpPr>
          <xdr:grpSpPr>
            <a:xfrm>
              <a:off x="5797550" y="7942513"/>
              <a:ext cx="1066800" cy="3133725"/>
              <a:chOff x="3057525" y="5286375"/>
              <a:chExt cx="1066800" cy="219075"/>
            </a:xfrm>
          </xdr:grpSpPr>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400-00000B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20" name="Group 19">
              <a:extLst>
                <a:ext uri="{FF2B5EF4-FFF2-40B4-BE49-F238E27FC236}">
                  <a16:creationId xmlns:a16="http://schemas.microsoft.com/office/drawing/2014/main" id="{00000000-0008-0000-0400-000014000000}"/>
                </a:ext>
              </a:extLst>
            </xdr:cNvPr>
            <xdr:cNvGrpSpPr/>
          </xdr:nvGrpSpPr>
          <xdr:grpSpPr>
            <a:xfrm>
              <a:off x="3435350" y="11804650"/>
              <a:ext cx="1066800" cy="282575"/>
              <a:chOff x="3057525" y="5286375"/>
              <a:chExt cx="1066800" cy="219075"/>
            </a:xfrm>
          </xdr:grpSpPr>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400-00000D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23" name="Group 22">
              <a:extLst>
                <a:ext uri="{FF2B5EF4-FFF2-40B4-BE49-F238E27FC236}">
                  <a16:creationId xmlns:a16="http://schemas.microsoft.com/office/drawing/2014/main" id="{00000000-0008-0000-0400-000017000000}"/>
                </a:ext>
              </a:extLst>
            </xdr:cNvPr>
            <xdr:cNvGrpSpPr/>
          </xdr:nvGrpSpPr>
          <xdr:grpSpPr>
            <a:xfrm>
              <a:off x="3435350" y="12058650"/>
              <a:ext cx="1066800" cy="282575"/>
              <a:chOff x="3057525" y="5286375"/>
              <a:chExt cx="1066800" cy="219075"/>
            </a:xfrm>
          </xdr:grpSpPr>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26" name="Group 25">
              <a:extLst>
                <a:ext uri="{FF2B5EF4-FFF2-40B4-BE49-F238E27FC236}">
                  <a16:creationId xmlns:a16="http://schemas.microsoft.com/office/drawing/2014/main" id="{00000000-0008-0000-0400-00001A000000}"/>
                </a:ext>
              </a:extLst>
            </xdr:cNvPr>
            <xdr:cNvGrpSpPr/>
          </xdr:nvGrpSpPr>
          <xdr:grpSpPr>
            <a:xfrm>
              <a:off x="3435350" y="12312650"/>
              <a:ext cx="1066800" cy="282575"/>
              <a:chOff x="3057525" y="5286375"/>
              <a:chExt cx="1066800" cy="219075"/>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29" name="Group 28">
              <a:extLst>
                <a:ext uri="{FF2B5EF4-FFF2-40B4-BE49-F238E27FC236}">
                  <a16:creationId xmlns:a16="http://schemas.microsoft.com/office/drawing/2014/main" id="{00000000-0008-0000-0400-00001D000000}"/>
                </a:ext>
              </a:extLst>
            </xdr:cNvPr>
            <xdr:cNvGrpSpPr/>
          </xdr:nvGrpSpPr>
          <xdr:grpSpPr>
            <a:xfrm>
              <a:off x="3435350" y="12566650"/>
              <a:ext cx="1066800" cy="3559175"/>
              <a:chOff x="3057525" y="5286375"/>
              <a:chExt cx="1066800" cy="219075"/>
            </a:xfrm>
          </xdr:grpSpPr>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400-000013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400-000014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28</xdr:row>
          <xdr:rowOff>28575</xdr:rowOff>
        </xdr:to>
        <xdr:grpSp>
          <xdr:nvGrpSpPr>
            <xdr:cNvPr id="32" name="Group 31">
              <a:extLst>
                <a:ext uri="{FF2B5EF4-FFF2-40B4-BE49-F238E27FC236}">
                  <a16:creationId xmlns:a16="http://schemas.microsoft.com/office/drawing/2014/main" id="{00000000-0008-0000-0400-000020000000}"/>
                </a:ext>
              </a:extLst>
            </xdr:cNvPr>
            <xdr:cNvGrpSpPr/>
          </xdr:nvGrpSpPr>
          <xdr:grpSpPr>
            <a:xfrm>
              <a:off x="3435350" y="16097250"/>
              <a:ext cx="1066800" cy="606425"/>
              <a:chOff x="3057525" y="5286375"/>
              <a:chExt cx="1066800" cy="219075"/>
            </a:xfrm>
          </xdr:grpSpPr>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400-000016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35" name="Group 34">
              <a:extLst>
                <a:ext uri="{FF2B5EF4-FFF2-40B4-BE49-F238E27FC236}">
                  <a16:creationId xmlns:a16="http://schemas.microsoft.com/office/drawing/2014/main" id="{00000000-0008-0000-0400-000023000000}"/>
                </a:ext>
              </a:extLst>
            </xdr:cNvPr>
            <xdr:cNvGrpSpPr/>
          </xdr:nvGrpSpPr>
          <xdr:grpSpPr>
            <a:xfrm>
              <a:off x="3435350" y="16675100"/>
              <a:ext cx="1066800" cy="282575"/>
              <a:chOff x="3057525" y="5286375"/>
              <a:chExt cx="1066800" cy="219075"/>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400-000017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400-000018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29</xdr:row>
          <xdr:rowOff>219075</xdr:rowOff>
        </xdr:to>
        <xdr:grpSp>
          <xdr:nvGrpSpPr>
            <xdr:cNvPr id="38" name="Group 37">
              <a:extLst>
                <a:ext uri="{FF2B5EF4-FFF2-40B4-BE49-F238E27FC236}">
                  <a16:creationId xmlns:a16="http://schemas.microsoft.com/office/drawing/2014/main" id="{00000000-0008-0000-0400-000026000000}"/>
                </a:ext>
              </a:extLst>
            </xdr:cNvPr>
            <xdr:cNvGrpSpPr/>
          </xdr:nvGrpSpPr>
          <xdr:grpSpPr>
            <a:xfrm>
              <a:off x="3435350" y="16929100"/>
              <a:ext cx="1066800" cy="219075"/>
              <a:chOff x="3057525" y="5286375"/>
              <a:chExt cx="1066800" cy="219075"/>
            </a:xfrm>
          </xdr:grpSpPr>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400-000019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400-00001A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1066800</xdr:colOff>
          <xdr:row>33</xdr:row>
          <xdr:rowOff>28575</xdr:rowOff>
        </xdr:to>
        <xdr:grpSp>
          <xdr:nvGrpSpPr>
            <xdr:cNvPr id="41" name="Group 40">
              <a:extLst>
                <a:ext uri="{FF2B5EF4-FFF2-40B4-BE49-F238E27FC236}">
                  <a16:creationId xmlns:a16="http://schemas.microsoft.com/office/drawing/2014/main" id="{00000000-0008-0000-0400-000029000000}"/>
                </a:ext>
              </a:extLst>
            </xdr:cNvPr>
            <xdr:cNvGrpSpPr/>
          </xdr:nvGrpSpPr>
          <xdr:grpSpPr>
            <a:xfrm>
              <a:off x="3435350" y="28873450"/>
              <a:ext cx="1066800" cy="282575"/>
              <a:chOff x="3057525" y="5286375"/>
              <a:chExt cx="1066800" cy="219075"/>
            </a:xfrm>
          </xdr:grpSpPr>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400-00001B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0</xdr:rowOff>
        </xdr:from>
        <xdr:to>
          <xdr:col>3</xdr:col>
          <xdr:colOff>1066800</xdr:colOff>
          <xdr:row>34</xdr:row>
          <xdr:rowOff>28575</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3435350" y="29127450"/>
              <a:ext cx="1066800" cy="282575"/>
              <a:chOff x="3057525" y="5286375"/>
              <a:chExt cx="1066800" cy="219075"/>
            </a:xfrm>
          </xdr:grpSpPr>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3</xdr:col>
          <xdr:colOff>1066800</xdr:colOff>
          <xdr:row>35</xdr:row>
          <xdr:rowOff>28575</xdr:rowOff>
        </xdr:to>
        <xdr:grpSp>
          <xdr:nvGrpSpPr>
            <xdr:cNvPr id="47" name="Group 46">
              <a:extLst>
                <a:ext uri="{FF2B5EF4-FFF2-40B4-BE49-F238E27FC236}">
                  <a16:creationId xmlns:a16="http://schemas.microsoft.com/office/drawing/2014/main" id="{00000000-0008-0000-0400-00002F000000}"/>
                </a:ext>
              </a:extLst>
            </xdr:cNvPr>
            <xdr:cNvGrpSpPr/>
          </xdr:nvGrpSpPr>
          <xdr:grpSpPr>
            <a:xfrm>
              <a:off x="3435350" y="29381450"/>
              <a:ext cx="1066800" cy="2066925"/>
              <a:chOff x="3057525" y="5286375"/>
              <a:chExt cx="1066800" cy="219075"/>
            </a:xfrm>
          </xdr:grpSpPr>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4</xdr:col>
          <xdr:colOff>1066800</xdr:colOff>
          <xdr:row>35</xdr:row>
          <xdr:rowOff>28575</xdr:rowOff>
        </xdr:to>
        <xdr:grpSp>
          <xdr:nvGrpSpPr>
            <xdr:cNvPr id="50" name="Group 49">
              <a:extLst>
                <a:ext uri="{FF2B5EF4-FFF2-40B4-BE49-F238E27FC236}">
                  <a16:creationId xmlns:a16="http://schemas.microsoft.com/office/drawing/2014/main" id="{00000000-0008-0000-0400-000032000000}"/>
                </a:ext>
              </a:extLst>
            </xdr:cNvPr>
            <xdr:cNvGrpSpPr/>
          </xdr:nvGrpSpPr>
          <xdr:grpSpPr>
            <a:xfrm>
              <a:off x="5797550" y="29381450"/>
              <a:ext cx="1066800" cy="2066925"/>
              <a:chOff x="3057525" y="5286375"/>
              <a:chExt cx="1066800" cy="219075"/>
            </a:xfrm>
          </xdr:grpSpPr>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0</xdr:rowOff>
        </xdr:from>
        <xdr:to>
          <xdr:col>4</xdr:col>
          <xdr:colOff>1066800</xdr:colOff>
          <xdr:row>34</xdr:row>
          <xdr:rowOff>28575</xdr:rowOff>
        </xdr:to>
        <xdr:grpSp>
          <xdr:nvGrpSpPr>
            <xdr:cNvPr id="53" name="Group 52">
              <a:extLst>
                <a:ext uri="{FF2B5EF4-FFF2-40B4-BE49-F238E27FC236}">
                  <a16:creationId xmlns:a16="http://schemas.microsoft.com/office/drawing/2014/main" id="{00000000-0008-0000-0400-000035000000}"/>
                </a:ext>
              </a:extLst>
            </xdr:cNvPr>
            <xdr:cNvGrpSpPr/>
          </xdr:nvGrpSpPr>
          <xdr:grpSpPr>
            <a:xfrm>
              <a:off x="5797550" y="29127450"/>
              <a:ext cx="1066800" cy="282575"/>
              <a:chOff x="3057525" y="5286375"/>
              <a:chExt cx="1066800" cy="219075"/>
            </a:xfrm>
          </xdr:grpSpPr>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4</xdr:col>
          <xdr:colOff>1066800</xdr:colOff>
          <xdr:row>33</xdr:row>
          <xdr:rowOff>28575</xdr:rowOff>
        </xdr:to>
        <xdr:grpSp>
          <xdr:nvGrpSpPr>
            <xdr:cNvPr id="56" name="Group 55">
              <a:extLst>
                <a:ext uri="{FF2B5EF4-FFF2-40B4-BE49-F238E27FC236}">
                  <a16:creationId xmlns:a16="http://schemas.microsoft.com/office/drawing/2014/main" id="{00000000-0008-0000-0400-000038000000}"/>
                </a:ext>
              </a:extLst>
            </xdr:cNvPr>
            <xdr:cNvGrpSpPr/>
          </xdr:nvGrpSpPr>
          <xdr:grpSpPr>
            <a:xfrm>
              <a:off x="5797550" y="28873450"/>
              <a:ext cx="1066800" cy="282575"/>
              <a:chOff x="3057525" y="5286375"/>
              <a:chExt cx="1066800" cy="219075"/>
            </a:xfrm>
          </xdr:grpSpPr>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400-000026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29</xdr:row>
          <xdr:rowOff>219075</xdr:rowOff>
        </xdr:to>
        <xdr:grpSp>
          <xdr:nvGrpSpPr>
            <xdr:cNvPr id="59" name="Group 58">
              <a:extLst>
                <a:ext uri="{FF2B5EF4-FFF2-40B4-BE49-F238E27FC236}">
                  <a16:creationId xmlns:a16="http://schemas.microsoft.com/office/drawing/2014/main" id="{00000000-0008-0000-0400-00003B000000}"/>
                </a:ext>
              </a:extLst>
            </xdr:cNvPr>
            <xdr:cNvGrpSpPr/>
          </xdr:nvGrpSpPr>
          <xdr:grpSpPr>
            <a:xfrm>
              <a:off x="5797550" y="16929100"/>
              <a:ext cx="1066800" cy="219075"/>
              <a:chOff x="3057525" y="5286375"/>
              <a:chExt cx="1066800" cy="219075"/>
            </a:xfrm>
          </xdr:grpSpPr>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400-000027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400-000028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62" name="Group 61">
              <a:extLst>
                <a:ext uri="{FF2B5EF4-FFF2-40B4-BE49-F238E27FC236}">
                  <a16:creationId xmlns:a16="http://schemas.microsoft.com/office/drawing/2014/main" id="{00000000-0008-0000-0400-00003E000000}"/>
                </a:ext>
              </a:extLst>
            </xdr:cNvPr>
            <xdr:cNvGrpSpPr/>
          </xdr:nvGrpSpPr>
          <xdr:grpSpPr>
            <a:xfrm>
              <a:off x="5797550" y="16675100"/>
              <a:ext cx="1066800" cy="282575"/>
              <a:chOff x="3057525" y="5286375"/>
              <a:chExt cx="1066800" cy="219075"/>
            </a:xfrm>
          </xdr:grpSpPr>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400-000029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400-00002A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28</xdr:row>
          <xdr:rowOff>28575</xdr:rowOff>
        </xdr:to>
        <xdr:grpSp>
          <xdr:nvGrpSpPr>
            <xdr:cNvPr id="65" name="Group 64">
              <a:extLst>
                <a:ext uri="{FF2B5EF4-FFF2-40B4-BE49-F238E27FC236}">
                  <a16:creationId xmlns:a16="http://schemas.microsoft.com/office/drawing/2014/main" id="{00000000-0008-0000-0400-000041000000}"/>
                </a:ext>
              </a:extLst>
            </xdr:cNvPr>
            <xdr:cNvGrpSpPr/>
          </xdr:nvGrpSpPr>
          <xdr:grpSpPr>
            <a:xfrm>
              <a:off x="5797550" y="16097250"/>
              <a:ext cx="1066800" cy="606425"/>
              <a:chOff x="3057525" y="5286375"/>
              <a:chExt cx="1066800" cy="219075"/>
            </a:xfrm>
          </xdr:grpSpPr>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400-00002B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400-00002C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68" name="Group 67">
              <a:extLst>
                <a:ext uri="{FF2B5EF4-FFF2-40B4-BE49-F238E27FC236}">
                  <a16:creationId xmlns:a16="http://schemas.microsoft.com/office/drawing/2014/main" id="{00000000-0008-0000-0400-000044000000}"/>
                </a:ext>
              </a:extLst>
            </xdr:cNvPr>
            <xdr:cNvGrpSpPr/>
          </xdr:nvGrpSpPr>
          <xdr:grpSpPr>
            <a:xfrm>
              <a:off x="5797550" y="12566650"/>
              <a:ext cx="1066800" cy="3559175"/>
              <a:chOff x="3057525" y="5286375"/>
              <a:chExt cx="1066800" cy="219075"/>
            </a:xfrm>
          </xdr:grpSpPr>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400-00002D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400-00002E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71" name="Group 70">
              <a:extLst>
                <a:ext uri="{FF2B5EF4-FFF2-40B4-BE49-F238E27FC236}">
                  <a16:creationId xmlns:a16="http://schemas.microsoft.com/office/drawing/2014/main" id="{00000000-0008-0000-0400-000047000000}"/>
                </a:ext>
              </a:extLst>
            </xdr:cNvPr>
            <xdr:cNvGrpSpPr/>
          </xdr:nvGrpSpPr>
          <xdr:grpSpPr>
            <a:xfrm>
              <a:off x="5797550" y="12312650"/>
              <a:ext cx="1066800" cy="282575"/>
              <a:chOff x="3057525" y="5286375"/>
              <a:chExt cx="1066800" cy="219075"/>
            </a:xfrm>
          </xdr:grpSpPr>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400-00002F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400-000030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74" name="Group 73">
              <a:extLst>
                <a:ext uri="{FF2B5EF4-FFF2-40B4-BE49-F238E27FC236}">
                  <a16:creationId xmlns:a16="http://schemas.microsoft.com/office/drawing/2014/main" id="{00000000-0008-0000-0400-00004A000000}"/>
                </a:ext>
              </a:extLst>
            </xdr:cNvPr>
            <xdr:cNvGrpSpPr/>
          </xdr:nvGrpSpPr>
          <xdr:grpSpPr>
            <a:xfrm>
              <a:off x="5797550" y="12058650"/>
              <a:ext cx="1066800" cy="282575"/>
              <a:chOff x="3057525" y="5286375"/>
              <a:chExt cx="1066800" cy="219075"/>
            </a:xfrm>
          </xdr:grpSpPr>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400-000031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400-000032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77" name="Group 76">
              <a:extLst>
                <a:ext uri="{FF2B5EF4-FFF2-40B4-BE49-F238E27FC236}">
                  <a16:creationId xmlns:a16="http://schemas.microsoft.com/office/drawing/2014/main" id="{00000000-0008-0000-0400-00004D000000}"/>
                </a:ext>
              </a:extLst>
            </xdr:cNvPr>
            <xdr:cNvGrpSpPr/>
          </xdr:nvGrpSpPr>
          <xdr:grpSpPr>
            <a:xfrm>
              <a:off x="5797550" y="11804650"/>
              <a:ext cx="1066800" cy="282575"/>
              <a:chOff x="3057525" y="5286375"/>
              <a:chExt cx="1066800" cy="219075"/>
            </a:xfrm>
          </xdr:grpSpPr>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400-000033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400-000034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22</xdr:row>
          <xdr:rowOff>219075</xdr:rowOff>
        </xdr:to>
        <xdr:grpSp>
          <xdr:nvGrpSpPr>
            <xdr:cNvPr id="80" name="Group 79">
              <a:extLst>
                <a:ext uri="{FF2B5EF4-FFF2-40B4-BE49-F238E27FC236}">
                  <a16:creationId xmlns:a16="http://schemas.microsoft.com/office/drawing/2014/main" id="{00000000-0008-0000-0400-000050000000}"/>
                </a:ext>
              </a:extLst>
            </xdr:cNvPr>
            <xdr:cNvGrpSpPr/>
          </xdr:nvGrpSpPr>
          <xdr:grpSpPr>
            <a:xfrm>
              <a:off x="5797550" y="11550650"/>
              <a:ext cx="1066800" cy="219075"/>
              <a:chOff x="3057525" y="5286375"/>
              <a:chExt cx="1066800" cy="219075"/>
            </a:xfrm>
          </xdr:grpSpPr>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400-000035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400-000036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83" name="Group 82">
              <a:extLst>
                <a:ext uri="{FF2B5EF4-FFF2-40B4-BE49-F238E27FC236}">
                  <a16:creationId xmlns:a16="http://schemas.microsoft.com/office/drawing/2014/main" id="{00000000-0008-0000-0400-000053000000}"/>
                </a:ext>
              </a:extLst>
            </xdr:cNvPr>
            <xdr:cNvGrpSpPr/>
          </xdr:nvGrpSpPr>
          <xdr:grpSpPr>
            <a:xfrm>
              <a:off x="5797550" y="11042650"/>
              <a:ext cx="1066800" cy="282575"/>
              <a:chOff x="3057525" y="5286375"/>
              <a:chExt cx="1066800" cy="219075"/>
            </a:xfrm>
          </xdr:grpSpPr>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400-000037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400-000038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86" name="Group 85">
              <a:extLst>
                <a:ext uri="{FF2B5EF4-FFF2-40B4-BE49-F238E27FC236}">
                  <a16:creationId xmlns:a16="http://schemas.microsoft.com/office/drawing/2014/main" id="{00000000-0008-0000-0400-000056000000}"/>
                </a:ext>
              </a:extLst>
            </xdr:cNvPr>
            <xdr:cNvGrpSpPr/>
          </xdr:nvGrpSpPr>
          <xdr:grpSpPr>
            <a:xfrm>
              <a:off x="5797550" y="11296650"/>
              <a:ext cx="1066800" cy="282575"/>
              <a:chOff x="3057525" y="5286375"/>
              <a:chExt cx="1066800" cy="219075"/>
            </a:xfrm>
          </xdr:grpSpPr>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400-000039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400-00003A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89" name="Group 88">
              <a:extLst>
                <a:ext uri="{FF2B5EF4-FFF2-40B4-BE49-F238E27FC236}">
                  <a16:creationId xmlns:a16="http://schemas.microsoft.com/office/drawing/2014/main" id="{00000000-0008-0000-0400-000059000000}"/>
                </a:ext>
              </a:extLst>
            </xdr:cNvPr>
            <xdr:cNvGrpSpPr/>
          </xdr:nvGrpSpPr>
          <xdr:grpSpPr>
            <a:xfrm>
              <a:off x="3435350" y="7683500"/>
              <a:ext cx="1066800" cy="282575"/>
              <a:chOff x="3057525" y="5286375"/>
              <a:chExt cx="1066800" cy="219075"/>
            </a:xfrm>
          </xdr:grpSpPr>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400-00003B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400-00003C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60</xdr:row>
      <xdr:rowOff>0</xdr:rowOff>
    </xdr:from>
    <xdr:to>
      <xdr:col>3</xdr:col>
      <xdr:colOff>1855304</xdr:colOff>
      <xdr:row>60</xdr:row>
      <xdr:rowOff>219075</xdr:rowOff>
    </xdr:to>
    <xdr:grpSp>
      <xdr:nvGrpSpPr>
        <xdr:cNvPr id="92" name="Group 91">
          <a:extLst>
            <a:ext uri="{FF2B5EF4-FFF2-40B4-BE49-F238E27FC236}">
              <a16:creationId xmlns:a16="http://schemas.microsoft.com/office/drawing/2014/main" id="{00000000-0008-0000-0400-00005C000000}"/>
            </a:ext>
          </a:extLst>
        </xdr:cNvPr>
        <xdr:cNvGrpSpPr/>
      </xdr:nvGrpSpPr>
      <xdr:grpSpPr>
        <a:xfrm>
          <a:off x="3435350" y="39236650"/>
          <a:ext cx="1855304" cy="219075"/>
          <a:chOff x="3048000" y="14817587"/>
          <a:chExt cx="1855304" cy="219075"/>
        </a:xfrm>
      </xdr:grpSpPr>
      <xdr:sp macro="" textlink="">
        <xdr:nvSpPr>
          <xdr:cNvPr id="93"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D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4"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5E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5"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5F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46</xdr:row>
          <xdr:rowOff>0</xdr:rowOff>
        </xdr:from>
        <xdr:to>
          <xdr:col>4</xdr:col>
          <xdr:colOff>1066800</xdr:colOff>
          <xdr:row>47</xdr:row>
          <xdr:rowOff>0</xdr:rowOff>
        </xdr:to>
        <xdr:grpSp>
          <xdr:nvGrpSpPr>
            <xdr:cNvPr id="96" name="Group 95">
              <a:extLst>
                <a:ext uri="{FF2B5EF4-FFF2-40B4-BE49-F238E27FC236}">
                  <a16:creationId xmlns:a16="http://schemas.microsoft.com/office/drawing/2014/main" id="{00000000-0008-0000-0400-000060000000}"/>
                </a:ext>
              </a:extLst>
            </xdr:cNvPr>
            <xdr:cNvGrpSpPr/>
          </xdr:nvGrpSpPr>
          <xdr:grpSpPr>
            <a:xfrm>
              <a:off x="5797550" y="34423350"/>
              <a:ext cx="1066800" cy="508000"/>
              <a:chOff x="3057525" y="5286375"/>
              <a:chExt cx="1066800" cy="219075"/>
            </a:xfrm>
          </xdr:grpSpPr>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400-00003D0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400-00003E0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161925</xdr:rowOff>
        </xdr:from>
        <xdr:to>
          <xdr:col>4</xdr:col>
          <xdr:colOff>2295525</xdr:colOff>
          <xdr:row>60</xdr:row>
          <xdr:rowOff>495300</xdr:rowOff>
        </xdr:to>
        <xdr:grpSp>
          <xdr:nvGrpSpPr>
            <xdr:cNvPr id="99" name="Group 135">
              <a:extLst>
                <a:ext uri="{FF2B5EF4-FFF2-40B4-BE49-F238E27FC236}">
                  <a16:creationId xmlns:a16="http://schemas.microsoft.com/office/drawing/2014/main" id="{00000000-0008-0000-0400-000063000000}"/>
                </a:ext>
              </a:extLst>
            </xdr:cNvPr>
            <xdr:cNvGrpSpPr>
              <a:grpSpLocks/>
            </xdr:cNvGrpSpPr>
          </xdr:nvGrpSpPr>
          <xdr:grpSpPr bwMode="auto">
            <a:xfrm>
              <a:off x="5835650" y="39398575"/>
              <a:ext cx="2257425" cy="333375"/>
              <a:chOff x="30480" y="148175"/>
              <a:chExt cx="18553" cy="2191"/>
            </a:xfrm>
          </xdr:grpSpPr>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400-00003F0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400-0000400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400-0000410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69</xdr:row>
          <xdr:rowOff>0</xdr:rowOff>
        </xdr:from>
        <xdr:to>
          <xdr:col>4</xdr:col>
          <xdr:colOff>1855304</xdr:colOff>
          <xdr:row>70</xdr:row>
          <xdr:rowOff>0</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797550" y="43383200"/>
              <a:ext cx="1855304" cy="762000"/>
              <a:chOff x="3048000" y="14817587"/>
              <a:chExt cx="1855304" cy="219075"/>
            </a:xfrm>
          </xdr:grpSpPr>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400-0000420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400-0000430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400-0000440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14</xdr:row>
          <xdr:rowOff>336550</xdr:rowOff>
        </xdr:from>
        <xdr:to>
          <xdr:col>6</xdr:col>
          <xdr:colOff>603250</xdr:colOff>
          <xdr:row>14</xdr:row>
          <xdr:rowOff>571500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4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14</xdr:row>
          <xdr:rowOff>50800</xdr:rowOff>
        </xdr:from>
        <xdr:to>
          <xdr:col>5</xdr:col>
          <xdr:colOff>2241550</xdr:colOff>
          <xdr:row>14</xdr:row>
          <xdr:rowOff>323850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4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474179</xdr:colOff>
          <xdr:row>37</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03900" y="26904950"/>
              <a:ext cx="1833079" cy="571500"/>
              <a:chOff x="3048001" y="14817587"/>
              <a:chExt cx="1855291" cy="219075"/>
            </a:xfrm>
          </xdr:grpSpPr>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3048001" y="14817587"/>
                <a:ext cx="51434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4105685"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1686183</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663052" cy="10178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DM%20Manager\PRIVATE\CONSULTING\DRFN%20NamWater%20implementation\PPRs\PPR2%20to%20AF\PPR2%20of%2029%20September%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lla/AppData/Local/Microsoft/Windows/INetCache/Content.Outlook/JTQR1KYG/Copy-of-PPR-Template_Amended-October-2019.xlsb%20(24)%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DM%20Manager\PRIVATE\CONSULTING\DRFN%20NamWater%20implementation\PPRs\PPR3%20to%20AF\Financial%20data%20for%20PP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53">
          <cell r="G153" t="str">
            <v>Community</v>
          </cell>
        </row>
        <row r="154">
          <cell r="G154" t="str">
            <v>Multi-community</v>
          </cell>
        </row>
        <row r="155">
          <cell r="G155" t="str">
            <v>Departmental</v>
          </cell>
        </row>
        <row r="156">
          <cell r="G156" t="str">
            <v>National</v>
          </cell>
        </row>
      </sheetData>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s"/>
      <sheetName val="Budget A"/>
      <sheetName val="Budget B"/>
      <sheetName val="Budget C"/>
      <sheetName val="ROI on A+B"/>
      <sheetName val="ROI on C"/>
      <sheetName val="Financial Data"/>
      <sheetName val="Projection Y4"/>
      <sheetName val="Uncommitted"/>
    </sheetNames>
    <sheetDataSet>
      <sheetData sheetId="0"/>
      <sheetData sheetId="1"/>
      <sheetData sheetId="2"/>
      <sheetData sheetId="3"/>
      <sheetData sheetId="4">
        <row r="31">
          <cell r="L31">
            <v>460019.26157634135</v>
          </cell>
        </row>
        <row r="32">
          <cell r="L32">
            <v>308135.60272113461</v>
          </cell>
        </row>
        <row r="33">
          <cell r="L33">
            <v>196243.337987493</v>
          </cell>
        </row>
      </sheetData>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Martina Dorigo" id="{76068DB6-E921-4AB4-9948-851F24BB62B7}" userId="S::mdorigo@adaptation-fund.org::cb60c122-ae7b-403f-99c3-cc60ccc329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13" dT="2022-02-15T16:42:49.58" personId="{76068DB6-E921-4AB4-9948-851F24BB62B7}" id="{92C4468C-D50A-4E60-8699-6B9C02CEF882}">
    <text>This amount should not include the ROI, please revise. Be advised that the total disbursement to date (US$ 2,868,070) + the projected costs (A+B) should be equal to the total AF grant excluding the IE fee (US$ 4,607,993)</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martin.schneider@drfn.org.na" TargetMode="External"/><Relationship Id="rId7" Type="http://schemas.openxmlformats.org/officeDocument/2006/relationships/drawing" Target="../drawings/drawing1.xml"/><Relationship Id="rId2" Type="http://schemas.openxmlformats.org/officeDocument/2006/relationships/hyperlink" Target="mailto:martin.schneider@drfn.org.na" TargetMode="External"/><Relationship Id="rId1" Type="http://schemas.openxmlformats.org/officeDocument/2006/relationships/hyperlink" Target="http://www.drfn.org.na/" TargetMode="External"/><Relationship Id="rId6" Type="http://schemas.openxmlformats.org/officeDocument/2006/relationships/printerSettings" Target="../printerSettings/printerSettings1.bin"/><Relationship Id="rId5" Type="http://schemas.openxmlformats.org/officeDocument/2006/relationships/hyperlink" Target="mailto:timoteus.mufeti@meft.gov.na" TargetMode="External"/><Relationship Id="rId4" Type="http://schemas.openxmlformats.org/officeDocument/2006/relationships/hyperlink" Target="mailto:likandor@namwater.com.n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likandor@namwater.com.na" TargetMode="External"/><Relationship Id="rId1" Type="http://schemas.openxmlformats.org/officeDocument/2006/relationships/hyperlink" Target="mailto:martin.schneider@drfn.org.n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FAF29-6706-4A3D-BEFD-2C545CB62F90}">
  <dimension ref="A1:F69"/>
  <sheetViews>
    <sheetView topLeftCell="A63" workbookViewId="0">
      <selection activeCell="P49" sqref="P49"/>
    </sheetView>
  </sheetViews>
  <sheetFormatPr defaultColWidth="102.26953125" defaultRowHeight="14" x14ac:dyDescent="0.3"/>
  <cols>
    <col min="1" max="1" width="2.453125" style="18" customWidth="1"/>
    <col min="2" max="2" width="9.81640625" style="126" customWidth="1"/>
    <col min="3" max="3" width="26.7265625" style="126" customWidth="1"/>
    <col min="4" max="4" width="87.26953125" style="18" customWidth="1"/>
    <col min="5" max="5" width="4.7265625" style="18" customWidth="1"/>
    <col min="6" max="237" width="9.26953125" style="18" customWidth="1"/>
    <col min="238" max="238" width="2.7265625" style="18" customWidth="1"/>
    <col min="239" max="240" width="9.26953125" style="18" customWidth="1"/>
    <col min="241" max="241" width="17.26953125" style="18" customWidth="1"/>
    <col min="242" max="16384" width="102.26953125" style="18"/>
  </cols>
  <sheetData>
    <row r="1" spans="2:5" ht="14.5" thickBot="1" x14ac:dyDescent="0.35"/>
    <row r="2" spans="2:5" ht="14.5" thickBot="1" x14ac:dyDescent="0.35">
      <c r="B2" s="127"/>
      <c r="C2" s="128"/>
      <c r="D2" s="22"/>
      <c r="E2" s="23"/>
    </row>
    <row r="3" spans="2:5" ht="18" thickBot="1" x14ac:dyDescent="0.4">
      <c r="B3" s="129"/>
      <c r="C3" s="130"/>
      <c r="D3" s="131" t="s">
        <v>235</v>
      </c>
      <c r="E3" s="132"/>
    </row>
    <row r="4" spans="2:5" ht="14.5" thickBot="1" x14ac:dyDescent="0.35">
      <c r="B4" s="129"/>
      <c r="C4" s="130"/>
      <c r="D4" s="84" t="s">
        <v>236</v>
      </c>
      <c r="E4" s="132"/>
    </row>
    <row r="5" spans="2:5" ht="32.15" customHeight="1" thickBot="1" x14ac:dyDescent="0.35">
      <c r="B5" s="129"/>
      <c r="C5" s="133" t="s">
        <v>237</v>
      </c>
      <c r="D5" s="449" t="s">
        <v>389</v>
      </c>
      <c r="E5" s="132"/>
    </row>
    <row r="6" spans="2:5" s="31" customFormat="1" ht="14.5" thickBot="1" x14ac:dyDescent="0.35">
      <c r="B6" s="134"/>
      <c r="C6" s="135"/>
      <c r="D6" s="47"/>
      <c r="E6" s="6"/>
    </row>
    <row r="7" spans="2:5" s="31" customFormat="1" ht="32.15" customHeight="1" thickBot="1" x14ac:dyDescent="0.35">
      <c r="B7" s="134"/>
      <c r="C7" s="136" t="s">
        <v>238</v>
      </c>
      <c r="D7" s="137" t="s">
        <v>239</v>
      </c>
      <c r="E7" s="6"/>
    </row>
    <row r="8" spans="2:5" s="31" customFormat="1" hidden="1" x14ac:dyDescent="0.3">
      <c r="B8" s="129"/>
      <c r="C8" s="130"/>
      <c r="D8" s="84"/>
      <c r="E8" s="6"/>
    </row>
    <row r="9" spans="2:5" s="31" customFormat="1" hidden="1" x14ac:dyDescent="0.3">
      <c r="B9" s="129"/>
      <c r="C9" s="130"/>
      <c r="D9" s="84"/>
      <c r="E9" s="6"/>
    </row>
    <row r="10" spans="2:5" s="31" customFormat="1" hidden="1" x14ac:dyDescent="0.3">
      <c r="B10" s="129"/>
      <c r="C10" s="130"/>
      <c r="D10" s="84"/>
      <c r="E10" s="6"/>
    </row>
    <row r="11" spans="2:5" s="31" customFormat="1" hidden="1" x14ac:dyDescent="0.3">
      <c r="B11" s="129"/>
      <c r="C11" s="130"/>
      <c r="D11" s="84"/>
      <c r="E11" s="6"/>
    </row>
    <row r="12" spans="2:5" s="31" customFormat="1" ht="14.5" thickBot="1" x14ac:dyDescent="0.35">
      <c r="B12" s="134"/>
      <c r="C12" s="135"/>
      <c r="D12" s="47"/>
      <c r="E12" s="6"/>
    </row>
    <row r="13" spans="2:5" s="31" customFormat="1" ht="183.75" customHeight="1" x14ac:dyDescent="0.3">
      <c r="B13" s="134"/>
      <c r="C13" s="138" t="s">
        <v>240</v>
      </c>
      <c r="D13" s="139" t="s">
        <v>241</v>
      </c>
      <c r="E13" s="6"/>
    </row>
    <row r="14" spans="2:5" s="31" customFormat="1" ht="286.5" customHeight="1" thickBot="1" x14ac:dyDescent="0.35">
      <c r="B14" s="134"/>
      <c r="C14" s="138"/>
      <c r="D14" s="140" t="s">
        <v>242</v>
      </c>
      <c r="E14" s="6"/>
    </row>
    <row r="15" spans="2:5" s="31" customFormat="1" ht="14.5" thickBot="1" x14ac:dyDescent="0.35">
      <c r="B15" s="134"/>
      <c r="C15" s="135"/>
      <c r="D15" s="47"/>
      <c r="E15" s="6"/>
    </row>
    <row r="16" spans="2:5" s="31" customFormat="1" ht="32.15" customHeight="1" x14ac:dyDescent="0.3">
      <c r="B16" s="141"/>
      <c r="C16" s="136" t="s">
        <v>243</v>
      </c>
      <c r="D16" s="142" t="s">
        <v>244</v>
      </c>
      <c r="E16" s="6"/>
    </row>
    <row r="17" spans="2:6" s="31" customFormat="1" ht="32.15" customHeight="1" x14ac:dyDescent="0.3">
      <c r="B17" s="685" t="s">
        <v>247</v>
      </c>
      <c r="C17" s="686"/>
      <c r="D17" s="144" t="s">
        <v>248</v>
      </c>
      <c r="E17" s="6"/>
    </row>
    <row r="18" spans="2:6" s="31" customFormat="1" ht="32.15" customHeight="1" x14ac:dyDescent="0.3">
      <c r="B18" s="141"/>
      <c r="C18" s="136" t="s">
        <v>252</v>
      </c>
      <c r="D18" s="144" t="s">
        <v>253</v>
      </c>
      <c r="E18" s="6"/>
    </row>
    <row r="19" spans="2:6" s="31" customFormat="1" ht="32.15" customHeight="1" x14ac:dyDescent="0.3">
      <c r="B19" s="145"/>
      <c r="C19" s="136" t="s">
        <v>255</v>
      </c>
      <c r="D19" s="144" t="s">
        <v>256</v>
      </c>
      <c r="E19" s="6"/>
    </row>
    <row r="20" spans="2:6" s="31" customFormat="1" ht="32.15" customHeight="1" thickBot="1" x14ac:dyDescent="0.35">
      <c r="B20" s="685" t="s">
        <v>258</v>
      </c>
      <c r="C20" s="686"/>
      <c r="D20" s="146" t="s">
        <v>259</v>
      </c>
      <c r="E20" s="6"/>
    </row>
    <row r="21" spans="2:6" s="31" customFormat="1" x14ac:dyDescent="0.3">
      <c r="B21" s="134"/>
      <c r="C21" s="138"/>
      <c r="D21" s="47"/>
      <c r="E21" s="132"/>
      <c r="F21" s="143"/>
    </row>
    <row r="22" spans="2:6" s="31" customFormat="1" x14ac:dyDescent="0.3">
      <c r="B22" s="134"/>
      <c r="C22" s="133" t="s">
        <v>261</v>
      </c>
      <c r="D22" s="47"/>
      <c r="E22" s="132"/>
      <c r="F22" s="143"/>
    </row>
    <row r="23" spans="2:6" s="31" customFormat="1" ht="14.5" thickBot="1" x14ac:dyDescent="0.35">
      <c r="B23" s="134"/>
      <c r="C23" s="147" t="s">
        <v>262</v>
      </c>
      <c r="D23" s="47"/>
      <c r="E23" s="6"/>
    </row>
    <row r="24" spans="2:6" s="31" customFormat="1" ht="32.15" customHeight="1" x14ac:dyDescent="0.3">
      <c r="B24" s="685" t="s">
        <v>263</v>
      </c>
      <c r="C24" s="686"/>
      <c r="D24" s="148" t="s">
        <v>264</v>
      </c>
      <c r="E24" s="6"/>
    </row>
    <row r="25" spans="2:6" s="31" customFormat="1" ht="32.15" customHeight="1" x14ac:dyDescent="0.3">
      <c r="B25" s="685" t="s">
        <v>265</v>
      </c>
      <c r="C25" s="686"/>
      <c r="D25" s="149">
        <v>43115</v>
      </c>
      <c r="E25" s="6"/>
    </row>
    <row r="26" spans="2:6" s="31" customFormat="1" ht="32.15" customHeight="1" x14ac:dyDescent="0.3">
      <c r="B26" s="685" t="s">
        <v>266</v>
      </c>
      <c r="C26" s="686"/>
      <c r="D26" s="149">
        <v>43313</v>
      </c>
      <c r="E26" s="6"/>
      <c r="F26" s="18"/>
    </row>
    <row r="27" spans="2:6" s="31" customFormat="1" ht="32.15" customHeight="1" x14ac:dyDescent="0.3">
      <c r="B27" s="683" t="s">
        <v>267</v>
      </c>
      <c r="C27" s="684"/>
      <c r="D27" s="450" t="s">
        <v>390</v>
      </c>
      <c r="E27" s="6"/>
      <c r="F27" s="18"/>
    </row>
    <row r="28" spans="2:6" s="31" customFormat="1" ht="32.15" customHeight="1" x14ac:dyDescent="0.3">
      <c r="B28" s="687" t="s">
        <v>268</v>
      </c>
      <c r="C28" s="688"/>
      <c r="D28" s="149">
        <v>44773</v>
      </c>
      <c r="E28" s="150"/>
      <c r="F28" s="18"/>
    </row>
    <row r="29" spans="2:6" s="31" customFormat="1" ht="45.75" customHeight="1" thickBot="1" x14ac:dyDescent="0.35">
      <c r="B29" s="687" t="s">
        <v>269</v>
      </c>
      <c r="C29" s="689"/>
      <c r="D29" s="451" t="s">
        <v>1239</v>
      </c>
      <c r="E29" s="150"/>
      <c r="F29" s="18"/>
    </row>
    <row r="30" spans="2:6" s="31" customFormat="1" x14ac:dyDescent="0.3">
      <c r="B30" s="151"/>
      <c r="C30" s="152"/>
      <c r="D30" s="153"/>
      <c r="E30" s="6"/>
      <c r="F30" s="18"/>
    </row>
    <row r="31" spans="2:6" s="31" customFormat="1" ht="14.5" thickBot="1" x14ac:dyDescent="0.35">
      <c r="B31" s="151"/>
      <c r="C31" s="152"/>
      <c r="D31" s="33" t="s">
        <v>270</v>
      </c>
      <c r="E31" s="6"/>
      <c r="F31" s="18"/>
    </row>
    <row r="32" spans="2:6" s="31" customFormat="1" ht="32.15" customHeight="1" x14ac:dyDescent="0.3">
      <c r="B32" s="151"/>
      <c r="C32" s="154" t="s">
        <v>271</v>
      </c>
      <c r="D32" s="469" t="s">
        <v>272</v>
      </c>
      <c r="E32" s="6"/>
      <c r="F32" s="18"/>
    </row>
    <row r="33" spans="2:6" s="31" customFormat="1" ht="32.15" customHeight="1" x14ac:dyDescent="0.3">
      <c r="B33" s="151"/>
      <c r="C33" s="155" t="s">
        <v>273</v>
      </c>
      <c r="D33" s="470" t="s">
        <v>274</v>
      </c>
      <c r="E33" s="6"/>
      <c r="F33" s="18"/>
    </row>
    <row r="34" spans="2:6" s="31" customFormat="1" ht="32.15" customHeight="1" x14ac:dyDescent="0.3">
      <c r="B34" s="151"/>
      <c r="C34" s="156" t="s">
        <v>275</v>
      </c>
      <c r="D34" s="471" t="s">
        <v>276</v>
      </c>
      <c r="E34" s="6"/>
      <c r="F34" s="18"/>
    </row>
    <row r="35" spans="2:6" s="31" customFormat="1" ht="38.25" customHeight="1" thickBot="1" x14ac:dyDescent="0.35">
      <c r="B35" s="151"/>
      <c r="C35" s="157" t="s">
        <v>277</v>
      </c>
      <c r="D35" s="158" t="s">
        <v>278</v>
      </c>
      <c r="E35" s="6"/>
      <c r="F35" s="18"/>
    </row>
    <row r="36" spans="2:6" s="31" customFormat="1" x14ac:dyDescent="0.3">
      <c r="B36" s="151"/>
      <c r="C36" s="152"/>
      <c r="D36" s="153"/>
      <c r="E36" s="47"/>
      <c r="F36" s="159"/>
    </row>
    <row r="37" spans="2:6" s="31" customFormat="1" ht="10.5" customHeight="1" x14ac:dyDescent="0.3">
      <c r="B37" s="151"/>
      <c r="C37" s="152"/>
      <c r="D37" s="153"/>
      <c r="E37" s="47"/>
      <c r="F37" s="159"/>
    </row>
    <row r="38" spans="2:6" s="31" customFormat="1" ht="43.5" customHeight="1" thickBot="1" x14ac:dyDescent="0.35">
      <c r="B38" s="134"/>
      <c r="C38" s="135"/>
      <c r="D38" s="57" t="s">
        <v>279</v>
      </c>
      <c r="E38" s="47"/>
      <c r="F38" s="159"/>
    </row>
    <row r="39" spans="2:6" s="31" customFormat="1" ht="32.15" customHeight="1" thickBot="1" x14ac:dyDescent="0.35">
      <c r="B39" s="134"/>
      <c r="C39" s="135"/>
      <c r="D39" s="476" t="s">
        <v>1238</v>
      </c>
      <c r="E39" s="6"/>
      <c r="F39" s="160"/>
    </row>
    <row r="40" spans="2:6" s="31" customFormat="1" ht="32.25" customHeight="1" thickBot="1" x14ac:dyDescent="0.35">
      <c r="B40" s="683" t="s">
        <v>281</v>
      </c>
      <c r="C40" s="690"/>
      <c r="D40" s="47"/>
      <c r="E40" s="6"/>
    </row>
    <row r="41" spans="2:6" s="31" customFormat="1" ht="32.15" customHeight="1" thickBot="1" x14ac:dyDescent="0.35">
      <c r="B41" s="683"/>
      <c r="C41" s="690"/>
      <c r="D41" s="161" t="s">
        <v>282</v>
      </c>
      <c r="E41" s="6"/>
    </row>
    <row r="42" spans="2:6" s="31" customFormat="1" x14ac:dyDescent="0.3">
      <c r="B42" s="134"/>
      <c r="C42" s="135"/>
      <c r="D42" s="47"/>
      <c r="E42" s="6"/>
      <c r="F42" s="160"/>
    </row>
    <row r="43" spans="2:6" s="31" customFormat="1" x14ac:dyDescent="0.3">
      <c r="B43" s="134"/>
      <c r="C43" s="162" t="s">
        <v>283</v>
      </c>
      <c r="D43" s="47"/>
      <c r="E43" s="6"/>
    </row>
    <row r="44" spans="2:6" s="31" customFormat="1" ht="31.5" customHeight="1" thickBot="1" x14ac:dyDescent="0.35">
      <c r="B44" s="691" t="s">
        <v>285</v>
      </c>
      <c r="C44" s="692"/>
      <c r="D44" s="47"/>
      <c r="E44" s="6"/>
    </row>
    <row r="45" spans="2:6" s="31" customFormat="1" ht="20.149999999999999" customHeight="1" x14ac:dyDescent="0.3">
      <c r="B45" s="134"/>
      <c r="C45" s="135" t="s">
        <v>287</v>
      </c>
      <c r="D45" s="163" t="s">
        <v>288</v>
      </c>
      <c r="E45" s="6"/>
    </row>
    <row r="46" spans="2:6" s="31" customFormat="1" ht="20.149999999999999" customHeight="1" x14ac:dyDescent="0.3">
      <c r="B46" s="134"/>
      <c r="C46" s="135" t="s">
        <v>290</v>
      </c>
      <c r="D46" s="164" t="s">
        <v>291</v>
      </c>
      <c r="E46" s="6"/>
    </row>
    <row r="47" spans="2:6" s="31" customFormat="1" ht="20.149999999999999" customHeight="1" thickBot="1" x14ac:dyDescent="0.35">
      <c r="B47" s="134"/>
      <c r="C47" s="135" t="s">
        <v>293</v>
      </c>
      <c r="D47" s="452">
        <v>44773</v>
      </c>
      <c r="E47" s="6"/>
    </row>
    <row r="48" spans="2:6" s="31" customFormat="1" ht="3.4" customHeight="1" x14ac:dyDescent="0.3">
      <c r="B48" s="134"/>
      <c r="C48" s="135"/>
      <c r="D48" s="165"/>
      <c r="E48" s="6"/>
    </row>
    <row r="49" spans="1:5" s="31" customFormat="1" ht="27.4" customHeight="1" x14ac:dyDescent="0.3">
      <c r="B49" s="691" t="s">
        <v>295</v>
      </c>
      <c r="C49" s="692"/>
      <c r="D49" s="165"/>
      <c r="E49" s="6"/>
    </row>
    <row r="50" spans="1:5" s="31" customFormat="1" ht="15" customHeight="1" thickBot="1" x14ac:dyDescent="0.35">
      <c r="B50" s="691"/>
      <c r="C50" s="692"/>
      <c r="D50" s="47"/>
      <c r="E50" s="6"/>
    </row>
    <row r="51" spans="1:5" s="31" customFormat="1" ht="20.149999999999999" customHeight="1" x14ac:dyDescent="0.3">
      <c r="B51" s="134"/>
      <c r="C51" s="135" t="s">
        <v>287</v>
      </c>
      <c r="D51" s="453" t="s">
        <v>461</v>
      </c>
      <c r="E51" s="6"/>
    </row>
    <row r="52" spans="1:5" s="31" customFormat="1" ht="20.149999999999999" customHeight="1" x14ac:dyDescent="0.3">
      <c r="B52" s="134"/>
      <c r="C52" s="135" t="s">
        <v>290</v>
      </c>
      <c r="D52" s="454" t="s">
        <v>1181</v>
      </c>
      <c r="E52" s="6"/>
    </row>
    <row r="53" spans="1:5" s="31" customFormat="1" ht="20.149999999999999" customHeight="1" thickBot="1" x14ac:dyDescent="0.35">
      <c r="B53" s="134"/>
      <c r="C53" s="135" t="s">
        <v>293</v>
      </c>
      <c r="D53" s="455">
        <v>44408</v>
      </c>
      <c r="E53" s="6"/>
    </row>
    <row r="54" spans="1:5" s="31" customFormat="1" ht="14.5" thickBot="1" x14ac:dyDescent="0.35">
      <c r="B54" s="134"/>
      <c r="C54" s="166" t="s">
        <v>299</v>
      </c>
      <c r="D54" s="47"/>
      <c r="E54" s="6"/>
    </row>
    <row r="55" spans="1:5" s="31" customFormat="1" ht="20.149999999999999" customHeight="1" x14ac:dyDescent="0.3">
      <c r="B55" s="134"/>
      <c r="C55" s="135" t="s">
        <v>287</v>
      </c>
      <c r="D55" s="456" t="s">
        <v>288</v>
      </c>
      <c r="E55" s="6"/>
    </row>
    <row r="56" spans="1:5" s="31" customFormat="1" ht="20.149999999999999" customHeight="1" x14ac:dyDescent="0.3">
      <c r="B56" s="134"/>
      <c r="C56" s="135" t="s">
        <v>290</v>
      </c>
      <c r="D56" s="457" t="s">
        <v>291</v>
      </c>
      <c r="E56" s="6"/>
    </row>
    <row r="57" spans="1:5" ht="20.149999999999999" customHeight="1" thickBot="1" x14ac:dyDescent="0.35">
      <c r="A57" s="31"/>
      <c r="B57" s="134"/>
      <c r="C57" s="135" t="s">
        <v>293</v>
      </c>
      <c r="D57" s="452">
        <v>44408</v>
      </c>
      <c r="E57" s="6"/>
    </row>
    <row r="58" spans="1:5" ht="14.5" thickBot="1" x14ac:dyDescent="0.35">
      <c r="B58" s="134"/>
      <c r="C58" s="166" t="s">
        <v>302</v>
      </c>
      <c r="D58" s="47"/>
      <c r="E58" s="6"/>
    </row>
    <row r="59" spans="1:5" ht="20.149999999999999" customHeight="1" x14ac:dyDescent="0.3">
      <c r="B59" s="134"/>
      <c r="C59" s="135" t="s">
        <v>287</v>
      </c>
      <c r="D59" s="163" t="s">
        <v>303</v>
      </c>
      <c r="E59" s="6"/>
    </row>
    <row r="60" spans="1:5" ht="20.149999999999999" customHeight="1" x14ac:dyDescent="0.3">
      <c r="B60" s="134"/>
      <c r="C60" s="135" t="s">
        <v>290</v>
      </c>
      <c r="D60" s="167" t="s">
        <v>305</v>
      </c>
      <c r="E60" s="6"/>
    </row>
    <row r="61" spans="1:5" ht="20.149999999999999" customHeight="1" thickBot="1" x14ac:dyDescent="0.35">
      <c r="B61" s="134"/>
      <c r="C61" s="135" t="s">
        <v>293</v>
      </c>
      <c r="D61" s="452">
        <v>44408</v>
      </c>
      <c r="E61" s="6"/>
    </row>
    <row r="62" spans="1:5" ht="14.5" thickBot="1" x14ac:dyDescent="0.35">
      <c r="B62" s="168"/>
      <c r="C62" s="169"/>
      <c r="D62" s="170"/>
      <c r="E62" s="171"/>
    </row>
    <row r="64" spans="1:5" ht="14.65" customHeight="1" x14ac:dyDescent="0.3"/>
    <row r="66" ht="13.9" customHeight="1" x14ac:dyDescent="0.3"/>
    <row r="69" ht="13.9" customHeight="1" x14ac:dyDescent="0.3"/>
  </sheetData>
  <mergeCells count="11">
    <mergeCell ref="B28:C28"/>
    <mergeCell ref="B29:C29"/>
    <mergeCell ref="B40:C41"/>
    <mergeCell ref="B44:C44"/>
    <mergeCell ref="B49:C50"/>
    <mergeCell ref="B27:C27"/>
    <mergeCell ref="B17:C17"/>
    <mergeCell ref="B20:C20"/>
    <mergeCell ref="B24:C24"/>
    <mergeCell ref="B25:C25"/>
    <mergeCell ref="B26:C26"/>
  </mergeCells>
  <dataValidations count="4">
    <dataValidation type="list" allowBlank="1" showInputMessage="1" showErrorMessage="1" prompt="Please use drop down menu on the right side of the cell " sqref="D34" xr:uid="{2A979C8C-A46D-472B-82FF-05CC058BF89E}">
      <formula1>"Condition met and cleared by the AFB Sec, Condition met but clearance pending by AFB Sec, Condition not met"</formula1>
    </dataValidation>
    <dataValidation allowBlank="1" showInputMessage="1" showErrorMessage="1" prompt="Please provide a description, world limit = 100" sqref="D33" xr:uid="{26CB4C9B-0464-4D86-8977-AED9F4C00152}"/>
    <dataValidation type="list" allowBlank="1" showInputMessage="1" showErrorMessage="1" prompt="Please use drop down menu on the right side of the cell " sqref="D32" xr:uid="{58EAD4BC-32ED-4581-899C-E2695429476F}">
      <formula1>"Environmental and Social Safeguards, Gender, Monitoring &amp; Evaluation, Budget, Other"</formula1>
    </dataValidation>
    <dataValidation type="list" allowBlank="1" showInputMessage="1" showErrorMessage="1" sqref="D65535:D65536 IH65534 IH65527:IH65532 D65527:D65532" xr:uid="{AE0D2212-DB79-4027-B4B1-D915DEF850EE}">
      <formula1>#REF!</formula1>
    </dataValidation>
  </dataValidations>
  <hyperlinks>
    <hyperlink ref="D41" r:id="rId1" xr:uid="{D49A6115-8153-416E-A3FC-8BBE0826D28D}"/>
    <hyperlink ref="D46" r:id="rId2" xr:uid="{DD35BFD9-D467-4B86-8B47-00033EF8E840}"/>
    <hyperlink ref="D56" r:id="rId3" xr:uid="{B751D2DB-6259-43A7-A277-FB6D877DDE00}"/>
    <hyperlink ref="D60" r:id="rId4" xr:uid="{8B8443BE-8876-48F3-B4BF-564CE7ADE6F7}"/>
    <hyperlink ref="D52" r:id="rId5" xr:uid="{D35A8AF3-8DD8-408B-82CD-8E327A00F26C}"/>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8C46-FC58-4199-B6D3-D17E6ACB4709}">
  <sheetPr>
    <pageSetUpPr fitToPage="1"/>
  </sheetPr>
  <dimension ref="B1:Y328"/>
  <sheetViews>
    <sheetView showGridLines="0" topLeftCell="A76" zoomScaleNormal="100" zoomScalePageLayoutView="85" workbookViewId="0">
      <selection activeCell="Y111" sqref="Y111"/>
    </sheetView>
  </sheetViews>
  <sheetFormatPr defaultColWidth="8.81640625" defaultRowHeight="14.5" outlineLevelRow="1" x14ac:dyDescent="0.35"/>
  <cols>
    <col min="1" max="1" width="3" customWidth="1"/>
    <col min="2" max="2" width="28.453125" customWidth="1"/>
    <col min="3" max="3" width="50.453125" customWidth="1"/>
    <col min="4" max="4" width="34.453125" customWidth="1"/>
    <col min="5" max="5" width="32" customWidth="1"/>
    <col min="6" max="6" width="26.54296875" customWidth="1"/>
    <col min="7" max="7" width="26.453125" bestFit="1" customWidth="1"/>
    <col min="8" max="8" width="30" customWidth="1"/>
    <col min="9" max="9" width="26.1796875" customWidth="1"/>
    <col min="10" max="10" width="25.81640625" customWidth="1"/>
    <col min="11" max="11" width="31" bestFit="1" customWidth="1"/>
    <col min="12" max="15" width="26.453125" customWidth="1"/>
    <col min="16" max="16" width="30.453125" customWidth="1"/>
    <col min="17" max="17" width="27.1796875" bestFit="1" customWidth="1"/>
    <col min="18" max="18" width="24.453125" customWidth="1"/>
    <col min="19" max="19" width="23.1796875" bestFit="1" customWidth="1"/>
  </cols>
  <sheetData>
    <row r="1" spans="2:19" ht="15" thickBot="1" x14ac:dyDescent="0.4"/>
    <row r="2" spans="2:19" ht="26" x14ac:dyDescent="0.35">
      <c r="B2" s="342"/>
      <c r="C2" s="1220"/>
      <c r="D2" s="1220"/>
      <c r="E2" s="1220"/>
      <c r="F2" s="1220"/>
      <c r="G2" s="1220"/>
      <c r="H2" s="173"/>
      <c r="I2" s="173"/>
      <c r="J2" s="173"/>
      <c r="K2" s="173"/>
      <c r="L2" s="510"/>
      <c r="M2" s="510"/>
      <c r="N2" s="510"/>
      <c r="O2" s="510"/>
      <c r="P2" s="173"/>
      <c r="Q2" s="173"/>
      <c r="R2" s="173"/>
      <c r="S2" s="174"/>
    </row>
    <row r="3" spans="2:19" ht="26" x14ac:dyDescent="0.35">
      <c r="B3" s="343"/>
      <c r="C3" s="1221" t="s">
        <v>765</v>
      </c>
      <c r="D3" s="1222"/>
      <c r="E3" s="1222"/>
      <c r="F3" s="1222"/>
      <c r="G3" s="1223"/>
      <c r="H3" s="214"/>
      <c r="I3" s="214"/>
      <c r="J3" s="214"/>
      <c r="K3" s="214"/>
      <c r="L3" s="585"/>
      <c r="M3" s="585"/>
      <c r="N3" s="585"/>
      <c r="O3" s="585"/>
      <c r="P3" s="214"/>
      <c r="Q3" s="214"/>
      <c r="R3" s="214"/>
      <c r="S3" s="252"/>
    </row>
    <row r="4" spans="2:19" ht="26" x14ac:dyDescent="0.35">
      <c r="B4" s="343"/>
      <c r="C4" s="344"/>
      <c r="D4" s="344"/>
      <c r="E4" s="344"/>
      <c r="F4" s="344"/>
      <c r="G4" s="344"/>
      <c r="H4" s="214"/>
      <c r="I4" s="214"/>
      <c r="J4" s="214"/>
      <c r="K4" s="214"/>
      <c r="L4" s="344"/>
      <c r="M4" s="344"/>
      <c r="N4" s="344"/>
      <c r="O4" s="344"/>
      <c r="P4" s="214"/>
      <c r="Q4" s="214"/>
      <c r="R4" s="214"/>
      <c r="S4" s="252"/>
    </row>
    <row r="5" spans="2:19" ht="15" thickBot="1" x14ac:dyDescent="0.4">
      <c r="B5" s="175"/>
      <c r="C5" s="214"/>
      <c r="D5" s="214"/>
      <c r="E5" s="214"/>
      <c r="F5" s="214"/>
      <c r="G5" s="214"/>
      <c r="H5" s="214"/>
      <c r="I5" s="214"/>
      <c r="J5" s="214"/>
      <c r="K5" s="214"/>
      <c r="L5" s="214"/>
      <c r="M5" s="214"/>
      <c r="N5" s="214"/>
      <c r="O5" s="214"/>
      <c r="P5" s="214"/>
      <c r="Q5" s="214"/>
      <c r="R5" s="214"/>
      <c r="S5" s="252"/>
    </row>
    <row r="6" spans="2:19" ht="34.5" customHeight="1" thickBot="1" x14ac:dyDescent="0.4">
      <c r="B6" s="1224" t="s">
        <v>766</v>
      </c>
      <c r="C6" s="1225"/>
      <c r="D6" s="1225"/>
      <c r="E6" s="1225"/>
      <c r="F6" s="1225"/>
      <c r="G6" s="1225"/>
      <c r="H6" s="345"/>
      <c r="I6" s="345"/>
      <c r="J6" s="345"/>
      <c r="K6" s="345"/>
      <c r="L6" s="511"/>
      <c r="M6" s="511"/>
      <c r="N6" s="511"/>
      <c r="O6" s="511"/>
      <c r="P6" s="345"/>
      <c r="Q6" s="345"/>
      <c r="R6" s="345"/>
      <c r="S6" s="346"/>
    </row>
    <row r="7" spans="2:19" ht="15.75" customHeight="1" x14ac:dyDescent="0.35">
      <c r="B7" s="1224" t="s">
        <v>767</v>
      </c>
      <c r="C7" s="1226"/>
      <c r="D7" s="1226"/>
      <c r="E7" s="1226"/>
      <c r="F7" s="1226"/>
      <c r="G7" s="1226"/>
      <c r="H7" s="345"/>
      <c r="I7" s="345"/>
      <c r="J7" s="345"/>
      <c r="K7" s="345"/>
      <c r="L7" s="512"/>
      <c r="M7" s="512"/>
      <c r="N7" s="512"/>
      <c r="O7" s="512"/>
      <c r="P7" s="345"/>
      <c r="Q7" s="345"/>
      <c r="R7" s="345"/>
      <c r="S7" s="346"/>
    </row>
    <row r="8" spans="2:19" ht="15.75" customHeight="1" thickBot="1" x14ac:dyDescent="0.4">
      <c r="B8" s="1227" t="s">
        <v>768</v>
      </c>
      <c r="C8" s="1228"/>
      <c r="D8" s="1228"/>
      <c r="E8" s="1228"/>
      <c r="F8" s="1228"/>
      <c r="G8" s="1228"/>
      <c r="H8" s="347"/>
      <c r="I8" s="347"/>
      <c r="J8" s="347"/>
      <c r="K8" s="347"/>
      <c r="L8" s="513"/>
      <c r="M8" s="513"/>
      <c r="N8" s="513"/>
      <c r="O8" s="513"/>
      <c r="P8" s="347"/>
      <c r="Q8" s="347"/>
      <c r="R8" s="347"/>
      <c r="S8" s="348"/>
    </row>
    <row r="10" spans="2:19" ht="21" x14ac:dyDescent="0.5">
      <c r="B10" s="1229" t="s">
        <v>769</v>
      </c>
      <c r="C10" s="1229"/>
      <c r="D10" s="1230"/>
      <c r="E10" s="1231"/>
      <c r="F10" s="1231"/>
      <c r="G10" s="1231"/>
      <c r="L10" s="514"/>
      <c r="M10" s="514"/>
      <c r="N10" s="514"/>
      <c r="O10" s="514"/>
    </row>
    <row r="11" spans="2:19" ht="15" thickBot="1" x14ac:dyDescent="0.4">
      <c r="D11" s="1231"/>
      <c r="E11" s="1231"/>
      <c r="F11" s="1231"/>
      <c r="G11" s="1231"/>
      <c r="L11" s="514"/>
      <c r="M11" s="514"/>
      <c r="N11" s="514"/>
      <c r="O11" s="514"/>
    </row>
    <row r="12" spans="2:19" ht="15" customHeight="1" thickBot="1" x14ac:dyDescent="0.4">
      <c r="B12" s="349" t="s">
        <v>770</v>
      </c>
      <c r="C12" s="350" t="s">
        <v>771</v>
      </c>
      <c r="D12" s="1231"/>
      <c r="E12" s="1231"/>
      <c r="F12" s="1231"/>
      <c r="G12" s="1231"/>
      <c r="L12" s="514"/>
      <c r="M12" s="514"/>
      <c r="N12" s="514"/>
      <c r="O12" s="514"/>
    </row>
    <row r="13" spans="2:19" ht="15.75" customHeight="1" thickBot="1" x14ac:dyDescent="0.4">
      <c r="B13" s="349" t="s">
        <v>299</v>
      </c>
      <c r="C13" s="350" t="s">
        <v>248</v>
      </c>
      <c r="D13" s="1231"/>
      <c r="E13" s="1231"/>
      <c r="F13" s="1231"/>
      <c r="G13" s="1231"/>
      <c r="L13" s="514"/>
      <c r="M13" s="514"/>
      <c r="N13" s="514"/>
      <c r="O13" s="514"/>
    </row>
    <row r="14" spans="2:19" ht="15.75" customHeight="1" thickBot="1" x14ac:dyDescent="0.4">
      <c r="B14" s="349" t="s">
        <v>772</v>
      </c>
      <c r="C14" s="350" t="s">
        <v>773</v>
      </c>
      <c r="D14" s="1231"/>
      <c r="E14" s="1231"/>
      <c r="F14" s="1231"/>
      <c r="G14" s="1231"/>
      <c r="L14" s="514"/>
      <c r="M14" s="514"/>
      <c r="N14" s="514"/>
      <c r="O14" s="514"/>
    </row>
    <row r="15" spans="2:19" ht="15.75" customHeight="1" thickBot="1" x14ac:dyDescent="0.4">
      <c r="B15" s="349" t="s">
        <v>774</v>
      </c>
      <c r="C15" s="350" t="s">
        <v>335</v>
      </c>
      <c r="D15" s="1231"/>
      <c r="E15" s="1231"/>
      <c r="F15" s="1231"/>
      <c r="G15" s="1231"/>
      <c r="L15" s="514"/>
      <c r="M15" s="514"/>
      <c r="N15" s="514"/>
      <c r="O15" s="514"/>
    </row>
    <row r="16" spans="2:19" ht="15" thickBot="1" x14ac:dyDescent="0.4">
      <c r="B16" s="349" t="s">
        <v>775</v>
      </c>
      <c r="C16" s="350" t="s">
        <v>776</v>
      </c>
      <c r="D16" s="1231"/>
      <c r="E16" s="1231"/>
      <c r="F16" s="1231"/>
      <c r="G16" s="1231"/>
      <c r="L16" s="514"/>
      <c r="M16" s="514"/>
      <c r="N16" s="514"/>
      <c r="O16" s="514"/>
    </row>
    <row r="17" spans="2:19" ht="15" thickBot="1" x14ac:dyDescent="0.4">
      <c r="B17" s="349" t="s">
        <v>777</v>
      </c>
      <c r="C17" s="350" t="s">
        <v>778</v>
      </c>
      <c r="D17" s="1231"/>
      <c r="E17" s="1231"/>
      <c r="F17" s="1231"/>
      <c r="G17" s="1231"/>
      <c r="L17" s="514"/>
      <c r="M17" s="514"/>
      <c r="N17" s="514"/>
      <c r="O17" s="514"/>
    </row>
    <row r="18" spans="2:19" ht="15" thickBot="1" x14ac:dyDescent="0.4"/>
    <row r="19" spans="2:19" ht="15" thickBot="1" x14ac:dyDescent="0.4">
      <c r="D19" s="1174" t="s">
        <v>779</v>
      </c>
      <c r="E19" s="1175"/>
      <c r="F19" s="1175"/>
      <c r="G19" s="1176"/>
      <c r="H19" s="1184" t="s">
        <v>780</v>
      </c>
      <c r="I19" s="1185"/>
      <c r="J19" s="1185"/>
      <c r="K19" s="1186"/>
      <c r="L19" s="1174" t="s">
        <v>781</v>
      </c>
      <c r="M19" s="1175"/>
      <c r="N19" s="1175"/>
      <c r="O19" s="1175"/>
      <c r="P19" s="1174" t="s">
        <v>782</v>
      </c>
      <c r="Q19" s="1175"/>
      <c r="R19" s="1175"/>
      <c r="S19" s="1176"/>
    </row>
    <row r="20" spans="2:19" ht="45" customHeight="1" x14ac:dyDescent="0.35">
      <c r="B20" s="1215" t="s">
        <v>783</v>
      </c>
      <c r="C20" s="351" t="s">
        <v>784</v>
      </c>
      <c r="D20" s="352"/>
      <c r="E20" s="353" t="s">
        <v>785</v>
      </c>
      <c r="F20" s="353" t="s">
        <v>786</v>
      </c>
      <c r="G20" s="354" t="s">
        <v>787</v>
      </c>
      <c r="H20" s="355"/>
      <c r="I20" s="353" t="s">
        <v>785</v>
      </c>
      <c r="J20" s="353" t="s">
        <v>786</v>
      </c>
      <c r="K20" s="356" t="s">
        <v>787</v>
      </c>
      <c r="L20" s="355"/>
      <c r="M20" s="353" t="s">
        <v>785</v>
      </c>
      <c r="N20" s="353" t="s">
        <v>786</v>
      </c>
      <c r="O20" s="354" t="s">
        <v>787</v>
      </c>
      <c r="P20" s="355"/>
      <c r="Q20" s="353" t="s">
        <v>785</v>
      </c>
      <c r="R20" s="353" t="s">
        <v>786</v>
      </c>
      <c r="S20" s="356" t="s">
        <v>787</v>
      </c>
    </row>
    <row r="21" spans="2:19" ht="40.5" customHeight="1" x14ac:dyDescent="0.35">
      <c r="B21" s="1216"/>
      <c r="C21" s="1218" t="s">
        <v>110</v>
      </c>
      <c r="D21" s="358" t="s">
        <v>788</v>
      </c>
      <c r="E21" s="525">
        <v>0</v>
      </c>
      <c r="F21" s="525">
        <v>0</v>
      </c>
      <c r="G21" s="571">
        <v>0</v>
      </c>
      <c r="H21" s="360" t="s">
        <v>788</v>
      </c>
      <c r="I21" s="525">
        <v>2978</v>
      </c>
      <c r="J21" s="525">
        <v>2978</v>
      </c>
      <c r="K21" s="531">
        <v>0</v>
      </c>
      <c r="L21" s="360" t="s">
        <v>788</v>
      </c>
      <c r="M21" s="525">
        <v>0</v>
      </c>
      <c r="N21" s="525">
        <v>0</v>
      </c>
      <c r="O21" s="526">
        <v>0</v>
      </c>
      <c r="P21" s="360" t="s">
        <v>788</v>
      </c>
      <c r="Q21" s="359"/>
      <c r="R21" s="359"/>
      <c r="S21" s="404"/>
    </row>
    <row r="22" spans="2:19" ht="39.75" customHeight="1" x14ac:dyDescent="0.35">
      <c r="B22" s="1216"/>
      <c r="C22" s="1218"/>
      <c r="D22" s="361" t="s">
        <v>789</v>
      </c>
      <c r="E22" s="527">
        <v>0</v>
      </c>
      <c r="F22" s="527">
        <v>0</v>
      </c>
      <c r="G22" s="528">
        <v>0</v>
      </c>
      <c r="H22" s="363" t="s">
        <v>789</v>
      </c>
      <c r="I22" s="527">
        <v>0.51</v>
      </c>
      <c r="J22" s="527">
        <v>0.51</v>
      </c>
      <c r="K22" s="532">
        <v>0</v>
      </c>
      <c r="L22" s="363" t="s">
        <v>789</v>
      </c>
      <c r="M22" s="527">
        <v>0</v>
      </c>
      <c r="N22" s="527">
        <v>0</v>
      </c>
      <c r="O22" s="528">
        <v>0</v>
      </c>
      <c r="P22" s="363" t="s">
        <v>789</v>
      </c>
      <c r="Q22" s="362"/>
      <c r="R22" s="362"/>
      <c r="S22" s="595"/>
    </row>
    <row r="23" spans="2:19" ht="37.5" customHeight="1" x14ac:dyDescent="0.35">
      <c r="B23" s="1216"/>
      <c r="C23" s="1218"/>
      <c r="D23" s="361" t="s">
        <v>790</v>
      </c>
      <c r="E23" s="527">
        <v>0</v>
      </c>
      <c r="F23" s="527">
        <v>0</v>
      </c>
      <c r="G23" s="528">
        <v>0</v>
      </c>
      <c r="H23" s="363" t="s">
        <v>791</v>
      </c>
      <c r="I23" s="527">
        <v>0.3</v>
      </c>
      <c r="J23" s="527">
        <v>0.3</v>
      </c>
      <c r="K23" s="532">
        <v>0</v>
      </c>
      <c r="L23" s="363" t="s">
        <v>791</v>
      </c>
      <c r="M23" s="527">
        <v>0</v>
      </c>
      <c r="N23" s="527">
        <v>0</v>
      </c>
      <c r="O23" s="528">
        <v>0</v>
      </c>
      <c r="P23" s="363" t="s">
        <v>790</v>
      </c>
      <c r="Q23" s="362"/>
      <c r="R23" s="362"/>
      <c r="S23" s="595"/>
    </row>
    <row r="24" spans="2:19" ht="37.5" customHeight="1" x14ac:dyDescent="0.35">
      <c r="B24" s="1216"/>
      <c r="C24" s="1218" t="s">
        <v>792</v>
      </c>
      <c r="D24" s="358" t="s">
        <v>788</v>
      </c>
      <c r="E24" s="525">
        <v>0</v>
      </c>
      <c r="F24" s="525">
        <v>0</v>
      </c>
      <c r="G24" s="571">
        <v>0</v>
      </c>
      <c r="H24" s="360" t="s">
        <v>788</v>
      </c>
      <c r="I24" s="525">
        <v>500</v>
      </c>
      <c r="J24" s="525">
        <v>500</v>
      </c>
      <c r="K24" s="531">
        <v>0</v>
      </c>
      <c r="L24" s="360" t="s">
        <v>788</v>
      </c>
      <c r="M24" s="525">
        <v>0</v>
      </c>
      <c r="N24" s="525">
        <v>0</v>
      </c>
      <c r="O24" s="526">
        <v>0</v>
      </c>
      <c r="P24" s="360" t="s">
        <v>788</v>
      </c>
      <c r="Q24" s="359"/>
      <c r="R24" s="359"/>
      <c r="S24" s="404"/>
    </row>
    <row r="25" spans="2:19" ht="37.5" customHeight="1" x14ac:dyDescent="0.35">
      <c r="B25" s="1216"/>
      <c r="C25" s="1218"/>
      <c r="D25" s="361" t="s">
        <v>789</v>
      </c>
      <c r="E25" s="527">
        <v>0</v>
      </c>
      <c r="F25" s="527">
        <v>0</v>
      </c>
      <c r="G25" s="528">
        <v>0</v>
      </c>
      <c r="H25" s="363" t="s">
        <v>789</v>
      </c>
      <c r="I25" s="527">
        <v>0.49</v>
      </c>
      <c r="J25" s="527">
        <v>0.49</v>
      </c>
      <c r="K25" s="532">
        <v>0</v>
      </c>
      <c r="L25" s="363" t="s">
        <v>789</v>
      </c>
      <c r="M25" s="527">
        <v>0</v>
      </c>
      <c r="N25" s="527">
        <v>0</v>
      </c>
      <c r="O25" s="528">
        <v>0</v>
      </c>
      <c r="P25" s="363" t="s">
        <v>789</v>
      </c>
      <c r="Q25" s="362"/>
      <c r="R25" s="362"/>
      <c r="S25" s="595"/>
    </row>
    <row r="26" spans="2:19" ht="37.5" customHeight="1" thickBot="1" x14ac:dyDescent="0.4">
      <c r="B26" s="1217"/>
      <c r="C26" s="1219"/>
      <c r="D26" s="364" t="s">
        <v>790</v>
      </c>
      <c r="E26" s="529">
        <v>0</v>
      </c>
      <c r="F26" s="529">
        <v>0</v>
      </c>
      <c r="G26" s="530">
        <v>0</v>
      </c>
      <c r="H26" s="366" t="s">
        <v>791</v>
      </c>
      <c r="I26" s="529">
        <v>0.3</v>
      </c>
      <c r="J26" s="529">
        <v>0.3</v>
      </c>
      <c r="K26" s="533">
        <v>0</v>
      </c>
      <c r="L26" s="366" t="s">
        <v>791</v>
      </c>
      <c r="M26" s="529">
        <v>0</v>
      </c>
      <c r="N26" s="529">
        <v>0</v>
      </c>
      <c r="O26" s="530">
        <v>0</v>
      </c>
      <c r="P26" s="366" t="s">
        <v>790</v>
      </c>
      <c r="Q26" s="365"/>
      <c r="R26" s="365"/>
      <c r="S26" s="596"/>
    </row>
    <row r="27" spans="2:19" ht="15" thickBot="1" x14ac:dyDescent="0.4">
      <c r="B27" s="367"/>
      <c r="C27" s="367"/>
    </row>
    <row r="28" spans="2:19" ht="30" customHeight="1" thickBot="1" x14ac:dyDescent="0.4">
      <c r="B28" s="367"/>
      <c r="C28" s="367"/>
      <c r="D28" s="1184" t="s">
        <v>779</v>
      </c>
      <c r="E28" s="1185"/>
      <c r="F28" s="1185"/>
      <c r="G28" s="1186"/>
      <c r="H28" s="1184" t="s">
        <v>780</v>
      </c>
      <c r="I28" s="1185"/>
      <c r="J28" s="1185"/>
      <c r="K28" s="1186"/>
      <c r="L28" s="1184" t="s">
        <v>1303</v>
      </c>
      <c r="M28" s="1185"/>
      <c r="N28" s="1185"/>
      <c r="O28" s="1186"/>
      <c r="P28" s="1184" t="s">
        <v>779</v>
      </c>
      <c r="Q28" s="1185"/>
      <c r="R28" s="1185"/>
      <c r="S28" s="1186"/>
    </row>
    <row r="29" spans="2:19" ht="47.25" customHeight="1" x14ac:dyDescent="0.35">
      <c r="B29" s="1232" t="s">
        <v>793</v>
      </c>
      <c r="C29" s="1235" t="s">
        <v>794</v>
      </c>
      <c r="D29" s="1238" t="s">
        <v>795</v>
      </c>
      <c r="E29" s="1239"/>
      <c r="F29" s="368" t="s">
        <v>796</v>
      </c>
      <c r="G29" s="369" t="s">
        <v>797</v>
      </c>
      <c r="H29" s="1238" t="s">
        <v>795</v>
      </c>
      <c r="I29" s="1239"/>
      <c r="J29" s="368" t="s">
        <v>796</v>
      </c>
      <c r="K29" s="369" t="s">
        <v>797</v>
      </c>
      <c r="L29" s="1238" t="s">
        <v>795</v>
      </c>
      <c r="M29" s="1239"/>
      <c r="N29" s="516" t="s">
        <v>796</v>
      </c>
      <c r="O29" s="369" t="s">
        <v>797</v>
      </c>
      <c r="P29" s="1238" t="s">
        <v>795</v>
      </c>
      <c r="Q29" s="1239"/>
      <c r="R29" s="576" t="s">
        <v>796</v>
      </c>
      <c r="S29" s="369" t="s">
        <v>797</v>
      </c>
    </row>
    <row r="30" spans="2:19" ht="51" customHeight="1" x14ac:dyDescent="0.35">
      <c r="B30" s="1233"/>
      <c r="C30" s="1236"/>
      <c r="D30" s="370" t="s">
        <v>788</v>
      </c>
      <c r="E30" s="371"/>
      <c r="F30" s="1242"/>
      <c r="G30" s="1241"/>
      <c r="H30" s="370" t="s">
        <v>788</v>
      </c>
      <c r="I30" s="586"/>
      <c r="J30" s="1240"/>
      <c r="K30" s="1241"/>
      <c r="L30" s="370" t="s">
        <v>788</v>
      </c>
      <c r="M30" s="586"/>
      <c r="N30" s="1240"/>
      <c r="O30" s="1241"/>
      <c r="P30" s="370" t="s">
        <v>788</v>
      </c>
      <c r="Q30" s="586"/>
      <c r="R30" s="1240"/>
      <c r="S30" s="1241"/>
    </row>
    <row r="31" spans="2:19" ht="51" customHeight="1" x14ac:dyDescent="0.35">
      <c r="B31" s="1234"/>
      <c r="C31" s="1237"/>
      <c r="D31" s="372" t="s">
        <v>798</v>
      </c>
      <c r="E31" s="373"/>
      <c r="F31" s="1242"/>
      <c r="G31" s="1241"/>
      <c r="H31" s="372" t="s">
        <v>798</v>
      </c>
      <c r="I31" s="587"/>
      <c r="J31" s="1240"/>
      <c r="K31" s="1241"/>
      <c r="L31" s="372" t="s">
        <v>798</v>
      </c>
      <c r="M31" s="587"/>
      <c r="N31" s="1240"/>
      <c r="O31" s="1241"/>
      <c r="P31" s="372" t="s">
        <v>798</v>
      </c>
      <c r="Q31" s="587"/>
      <c r="R31" s="1240"/>
      <c r="S31" s="1241"/>
    </row>
    <row r="32" spans="2:19" ht="48.75" customHeight="1" x14ac:dyDescent="0.35">
      <c r="B32" s="1248" t="s">
        <v>1311</v>
      </c>
      <c r="C32" s="1251" t="s">
        <v>799</v>
      </c>
      <c r="D32" s="374" t="s">
        <v>800</v>
      </c>
      <c r="E32" s="375" t="s">
        <v>777</v>
      </c>
      <c r="F32" s="375" t="s">
        <v>801</v>
      </c>
      <c r="G32" s="376" t="s">
        <v>802</v>
      </c>
      <c r="H32" s="374" t="s">
        <v>800</v>
      </c>
      <c r="I32" s="375" t="s">
        <v>777</v>
      </c>
      <c r="J32" s="375" t="s">
        <v>801</v>
      </c>
      <c r="K32" s="376" t="s">
        <v>802</v>
      </c>
      <c r="L32" s="374" t="s">
        <v>800</v>
      </c>
      <c r="M32" s="375" t="s">
        <v>777</v>
      </c>
      <c r="N32" s="375" t="s">
        <v>801</v>
      </c>
      <c r="O32" s="376" t="s">
        <v>802</v>
      </c>
      <c r="P32" s="374" t="s">
        <v>800</v>
      </c>
      <c r="Q32" s="375" t="s">
        <v>777</v>
      </c>
      <c r="R32" s="375" t="s">
        <v>801</v>
      </c>
      <c r="S32" s="376" t="s">
        <v>802</v>
      </c>
    </row>
    <row r="33" spans="2:19" ht="30" customHeight="1" x14ac:dyDescent="0.35">
      <c r="B33" s="1249"/>
      <c r="C33" s="1252"/>
      <c r="D33" s="588"/>
      <c r="E33" s="589"/>
      <c r="F33" s="589"/>
      <c r="G33" s="590"/>
      <c r="H33" s="591"/>
      <c r="I33" s="592"/>
      <c r="J33" s="589"/>
      <c r="K33" s="590"/>
      <c r="L33" s="591"/>
      <c r="M33" s="592"/>
      <c r="N33" s="589"/>
      <c r="O33" s="590"/>
      <c r="P33" s="588"/>
      <c r="Q33" s="589"/>
      <c r="R33" s="589"/>
      <c r="S33" s="590"/>
    </row>
    <row r="34" spans="2:19" ht="36.75" customHeight="1" outlineLevel="1" x14ac:dyDescent="0.35">
      <c r="B34" s="1249"/>
      <c r="C34" s="1252"/>
      <c r="D34" s="374" t="s">
        <v>800</v>
      </c>
      <c r="E34" s="375" t="s">
        <v>777</v>
      </c>
      <c r="F34" s="375" t="s">
        <v>801</v>
      </c>
      <c r="G34" s="376" t="s">
        <v>802</v>
      </c>
      <c r="H34" s="374" t="s">
        <v>800</v>
      </c>
      <c r="I34" s="375" t="s">
        <v>777</v>
      </c>
      <c r="J34" s="375" t="s">
        <v>801</v>
      </c>
      <c r="K34" s="376" t="s">
        <v>802</v>
      </c>
      <c r="L34" s="374" t="s">
        <v>800</v>
      </c>
      <c r="M34" s="375" t="s">
        <v>777</v>
      </c>
      <c r="N34" s="375" t="s">
        <v>801</v>
      </c>
      <c r="O34" s="376" t="s">
        <v>802</v>
      </c>
      <c r="P34" s="374" t="s">
        <v>800</v>
      </c>
      <c r="Q34" s="375" t="s">
        <v>777</v>
      </c>
      <c r="R34" s="375" t="s">
        <v>801</v>
      </c>
      <c r="S34" s="376" t="s">
        <v>802</v>
      </c>
    </row>
    <row r="35" spans="2:19" ht="30" customHeight="1" outlineLevel="1" x14ac:dyDescent="0.35">
      <c r="B35" s="1249"/>
      <c r="C35" s="1252"/>
      <c r="D35" s="588"/>
      <c r="E35" s="589"/>
      <c r="F35" s="589"/>
      <c r="G35" s="590"/>
      <c r="H35" s="591"/>
      <c r="I35" s="592"/>
      <c r="J35" s="589"/>
      <c r="K35" s="590"/>
      <c r="L35" s="591"/>
      <c r="M35" s="592"/>
      <c r="N35" s="589"/>
      <c r="O35" s="590"/>
      <c r="P35" s="588"/>
      <c r="Q35" s="589"/>
      <c r="R35" s="589"/>
      <c r="S35" s="590"/>
    </row>
    <row r="36" spans="2:19" ht="36" customHeight="1" outlineLevel="1" x14ac:dyDescent="0.35">
      <c r="B36" s="1249"/>
      <c r="C36" s="1252"/>
      <c r="D36" s="374" t="s">
        <v>800</v>
      </c>
      <c r="E36" s="375" t="s">
        <v>777</v>
      </c>
      <c r="F36" s="375" t="s">
        <v>801</v>
      </c>
      <c r="G36" s="376" t="s">
        <v>802</v>
      </c>
      <c r="H36" s="374" t="s">
        <v>800</v>
      </c>
      <c r="I36" s="375" t="s">
        <v>777</v>
      </c>
      <c r="J36" s="375" t="s">
        <v>801</v>
      </c>
      <c r="K36" s="376" t="s">
        <v>802</v>
      </c>
      <c r="L36" s="374" t="s">
        <v>800</v>
      </c>
      <c r="M36" s="375" t="s">
        <v>777</v>
      </c>
      <c r="N36" s="375" t="s">
        <v>801</v>
      </c>
      <c r="O36" s="376" t="s">
        <v>802</v>
      </c>
      <c r="P36" s="374" t="s">
        <v>800</v>
      </c>
      <c r="Q36" s="375" t="s">
        <v>777</v>
      </c>
      <c r="R36" s="375" t="s">
        <v>801</v>
      </c>
      <c r="S36" s="376" t="s">
        <v>802</v>
      </c>
    </row>
    <row r="37" spans="2:19" ht="30" customHeight="1" outlineLevel="1" x14ac:dyDescent="0.35">
      <c r="B37" s="1249"/>
      <c r="C37" s="1252"/>
      <c r="D37" s="588"/>
      <c r="E37" s="589"/>
      <c r="F37" s="589"/>
      <c r="G37" s="590"/>
      <c r="H37" s="591"/>
      <c r="I37" s="592"/>
      <c r="J37" s="589"/>
      <c r="K37" s="590"/>
      <c r="L37" s="591"/>
      <c r="M37" s="592"/>
      <c r="N37" s="589"/>
      <c r="O37" s="590"/>
      <c r="P37" s="588"/>
      <c r="Q37" s="589"/>
      <c r="R37" s="589"/>
      <c r="S37" s="590"/>
    </row>
    <row r="38" spans="2:19" ht="36" outlineLevel="1" x14ac:dyDescent="0.35">
      <c r="B38" s="1249"/>
      <c r="C38" s="1252"/>
      <c r="D38" s="374" t="s">
        <v>800</v>
      </c>
      <c r="E38" s="375" t="s">
        <v>777</v>
      </c>
      <c r="F38" s="375" t="s">
        <v>801</v>
      </c>
      <c r="G38" s="376" t="s">
        <v>802</v>
      </c>
      <c r="H38" s="374" t="s">
        <v>800</v>
      </c>
      <c r="I38" s="375" t="s">
        <v>777</v>
      </c>
      <c r="J38" s="375" t="s">
        <v>801</v>
      </c>
      <c r="K38" s="376" t="s">
        <v>802</v>
      </c>
      <c r="L38" s="374" t="s">
        <v>800</v>
      </c>
      <c r="M38" s="375" t="s">
        <v>777</v>
      </c>
      <c r="N38" s="375" t="s">
        <v>801</v>
      </c>
      <c r="O38" s="376" t="s">
        <v>802</v>
      </c>
      <c r="P38" s="374" t="s">
        <v>800</v>
      </c>
      <c r="Q38" s="375" t="s">
        <v>777</v>
      </c>
      <c r="R38" s="375" t="s">
        <v>801</v>
      </c>
      <c r="S38" s="376" t="s">
        <v>802</v>
      </c>
    </row>
    <row r="39" spans="2:19" ht="30" customHeight="1" outlineLevel="1" x14ac:dyDescent="0.35">
      <c r="B39" s="1249"/>
      <c r="C39" s="1252"/>
      <c r="D39" s="588"/>
      <c r="E39" s="589"/>
      <c r="F39" s="589"/>
      <c r="G39" s="590"/>
      <c r="H39" s="591"/>
      <c r="I39" s="592"/>
      <c r="J39" s="589"/>
      <c r="K39" s="590"/>
      <c r="L39" s="591"/>
      <c r="M39" s="592"/>
      <c r="N39" s="589"/>
      <c r="O39" s="590"/>
      <c r="P39" s="588"/>
      <c r="Q39" s="589"/>
      <c r="R39" s="589"/>
      <c r="S39" s="590"/>
    </row>
    <row r="40" spans="2:19" ht="36.75" customHeight="1" outlineLevel="1" x14ac:dyDescent="0.35">
      <c r="B40" s="1249"/>
      <c r="C40" s="1252"/>
      <c r="D40" s="374" t="s">
        <v>800</v>
      </c>
      <c r="E40" s="375" t="s">
        <v>777</v>
      </c>
      <c r="F40" s="375" t="s">
        <v>801</v>
      </c>
      <c r="G40" s="376" t="s">
        <v>802</v>
      </c>
      <c r="H40" s="374" t="s">
        <v>800</v>
      </c>
      <c r="I40" s="375" t="s">
        <v>777</v>
      </c>
      <c r="J40" s="375" t="s">
        <v>801</v>
      </c>
      <c r="K40" s="376" t="s">
        <v>802</v>
      </c>
      <c r="L40" s="374" t="s">
        <v>800</v>
      </c>
      <c r="M40" s="375" t="s">
        <v>777</v>
      </c>
      <c r="N40" s="375" t="s">
        <v>801</v>
      </c>
      <c r="O40" s="376" t="s">
        <v>802</v>
      </c>
      <c r="P40" s="374" t="s">
        <v>800</v>
      </c>
      <c r="Q40" s="375" t="s">
        <v>777</v>
      </c>
      <c r="R40" s="375" t="s">
        <v>801</v>
      </c>
      <c r="S40" s="376" t="s">
        <v>802</v>
      </c>
    </row>
    <row r="41" spans="2:19" ht="30" customHeight="1" outlineLevel="1" x14ac:dyDescent="0.35">
      <c r="B41" s="1250"/>
      <c r="C41" s="1253"/>
      <c r="D41" s="588"/>
      <c r="E41" s="589"/>
      <c r="F41" s="589"/>
      <c r="G41" s="590"/>
      <c r="H41" s="591"/>
      <c r="I41" s="592"/>
      <c r="J41" s="589"/>
      <c r="K41" s="590"/>
      <c r="L41" s="591"/>
      <c r="M41" s="592"/>
      <c r="N41" s="589"/>
      <c r="O41" s="590"/>
      <c r="P41" s="588"/>
      <c r="Q41" s="589"/>
      <c r="R41" s="589"/>
      <c r="S41" s="590"/>
    </row>
    <row r="42" spans="2:19" ht="30" customHeight="1" x14ac:dyDescent="0.35">
      <c r="B42" s="1248" t="s">
        <v>1310</v>
      </c>
      <c r="C42" s="1255" t="s">
        <v>803</v>
      </c>
      <c r="D42" s="374" t="s">
        <v>804</v>
      </c>
      <c r="E42" s="375" t="s">
        <v>805</v>
      </c>
      <c r="F42" s="357" t="s">
        <v>806</v>
      </c>
      <c r="G42" s="379"/>
      <c r="H42" s="374" t="s">
        <v>804</v>
      </c>
      <c r="I42" s="375" t="s">
        <v>805</v>
      </c>
      <c r="J42" s="357" t="s">
        <v>806</v>
      </c>
      <c r="K42" s="593"/>
      <c r="L42" s="374" t="s">
        <v>804</v>
      </c>
      <c r="M42" s="375" t="s">
        <v>805</v>
      </c>
      <c r="N42" s="357" t="s">
        <v>806</v>
      </c>
      <c r="O42" s="593"/>
      <c r="P42" s="374" t="s">
        <v>804</v>
      </c>
      <c r="Q42" s="375" t="s">
        <v>805</v>
      </c>
      <c r="R42" s="357" t="s">
        <v>806</v>
      </c>
      <c r="S42" s="379"/>
    </row>
    <row r="43" spans="2:19" ht="30" customHeight="1" x14ac:dyDescent="0.35">
      <c r="B43" s="1249"/>
      <c r="C43" s="1256"/>
      <c r="D43" s="1247"/>
      <c r="E43" s="1187"/>
      <c r="F43" s="357" t="s">
        <v>807</v>
      </c>
      <c r="G43" s="379"/>
      <c r="H43" s="1243"/>
      <c r="I43" s="1245"/>
      <c r="J43" s="357" t="s">
        <v>807</v>
      </c>
      <c r="K43" s="593"/>
      <c r="L43" s="1243"/>
      <c r="M43" s="1245"/>
      <c r="N43" s="357" t="s">
        <v>807</v>
      </c>
      <c r="O43" s="593"/>
      <c r="P43" s="1247"/>
      <c r="Q43" s="1187"/>
      <c r="R43" s="357" t="s">
        <v>807</v>
      </c>
      <c r="S43" s="379"/>
    </row>
    <row r="44" spans="2:19" ht="30" customHeight="1" x14ac:dyDescent="0.35">
      <c r="B44" s="1249"/>
      <c r="C44" s="1256"/>
      <c r="D44" s="1247"/>
      <c r="E44" s="1187"/>
      <c r="F44" s="357" t="s">
        <v>808</v>
      </c>
      <c r="G44" s="378"/>
      <c r="H44" s="1243"/>
      <c r="I44" s="1245"/>
      <c r="J44" s="357" t="s">
        <v>808</v>
      </c>
      <c r="K44" s="590"/>
      <c r="L44" s="1243"/>
      <c r="M44" s="1245"/>
      <c r="N44" s="357" t="s">
        <v>808</v>
      </c>
      <c r="O44" s="590"/>
      <c r="P44" s="1247"/>
      <c r="Q44" s="1187"/>
      <c r="R44" s="357" t="s">
        <v>808</v>
      </c>
      <c r="S44" s="378"/>
    </row>
    <row r="45" spans="2:19" ht="30" customHeight="1" outlineLevel="1" x14ac:dyDescent="0.35">
      <c r="B45" s="1249"/>
      <c r="C45" s="1256"/>
      <c r="D45" s="374" t="s">
        <v>804</v>
      </c>
      <c r="E45" s="375" t="s">
        <v>805</v>
      </c>
      <c r="F45" s="357" t="s">
        <v>806</v>
      </c>
      <c r="G45" s="379"/>
      <c r="H45" s="374" t="s">
        <v>804</v>
      </c>
      <c r="I45" s="375" t="s">
        <v>805</v>
      </c>
      <c r="J45" s="357" t="s">
        <v>806</v>
      </c>
      <c r="K45" s="593"/>
      <c r="L45" s="374" t="s">
        <v>804</v>
      </c>
      <c r="M45" s="375" t="s">
        <v>805</v>
      </c>
      <c r="N45" s="357" t="s">
        <v>806</v>
      </c>
      <c r="O45" s="593"/>
      <c r="P45" s="374" t="s">
        <v>804</v>
      </c>
      <c r="Q45" s="375" t="s">
        <v>805</v>
      </c>
      <c r="R45" s="357" t="s">
        <v>806</v>
      </c>
      <c r="S45" s="379"/>
    </row>
    <row r="46" spans="2:19" ht="30" customHeight="1" outlineLevel="1" x14ac:dyDescent="0.35">
      <c r="B46" s="1249"/>
      <c r="C46" s="1256"/>
      <c r="D46" s="1247"/>
      <c r="E46" s="1187"/>
      <c r="F46" s="357" t="s">
        <v>807</v>
      </c>
      <c r="G46" s="379"/>
      <c r="H46" s="1243"/>
      <c r="I46" s="1245"/>
      <c r="J46" s="357" t="s">
        <v>807</v>
      </c>
      <c r="K46" s="593"/>
      <c r="L46" s="1243"/>
      <c r="M46" s="1245"/>
      <c r="N46" s="357" t="s">
        <v>807</v>
      </c>
      <c r="O46" s="593"/>
      <c r="P46" s="1247"/>
      <c r="Q46" s="1187"/>
      <c r="R46" s="357" t="s">
        <v>807</v>
      </c>
      <c r="S46" s="379"/>
    </row>
    <row r="47" spans="2:19" ht="30" customHeight="1" outlineLevel="1" x14ac:dyDescent="0.35">
      <c r="B47" s="1249"/>
      <c r="C47" s="1256"/>
      <c r="D47" s="1247"/>
      <c r="E47" s="1187"/>
      <c r="F47" s="357" t="s">
        <v>808</v>
      </c>
      <c r="G47" s="378"/>
      <c r="H47" s="1243"/>
      <c r="I47" s="1245"/>
      <c r="J47" s="357" t="s">
        <v>808</v>
      </c>
      <c r="K47" s="590"/>
      <c r="L47" s="1243"/>
      <c r="M47" s="1245"/>
      <c r="N47" s="357" t="s">
        <v>808</v>
      </c>
      <c r="O47" s="590"/>
      <c r="P47" s="1247"/>
      <c r="Q47" s="1187"/>
      <c r="R47" s="357" t="s">
        <v>808</v>
      </c>
      <c r="S47" s="378"/>
    </row>
    <row r="48" spans="2:19" ht="30" customHeight="1" outlineLevel="1" x14ac:dyDescent="0.35">
      <c r="B48" s="1249"/>
      <c r="C48" s="1256"/>
      <c r="D48" s="374" t="s">
        <v>804</v>
      </c>
      <c r="E48" s="375" t="s">
        <v>805</v>
      </c>
      <c r="F48" s="357" t="s">
        <v>806</v>
      </c>
      <c r="G48" s="379"/>
      <c r="H48" s="374" t="s">
        <v>804</v>
      </c>
      <c r="I48" s="375" t="s">
        <v>805</v>
      </c>
      <c r="J48" s="357" t="s">
        <v>806</v>
      </c>
      <c r="K48" s="593"/>
      <c r="L48" s="374" t="s">
        <v>804</v>
      </c>
      <c r="M48" s="375" t="s">
        <v>805</v>
      </c>
      <c r="N48" s="357" t="s">
        <v>806</v>
      </c>
      <c r="O48" s="593"/>
      <c r="P48" s="374" t="s">
        <v>804</v>
      </c>
      <c r="Q48" s="375" t="s">
        <v>805</v>
      </c>
      <c r="R48" s="357" t="s">
        <v>806</v>
      </c>
      <c r="S48" s="379"/>
    </row>
    <row r="49" spans="2:19" ht="30" customHeight="1" outlineLevel="1" x14ac:dyDescent="0.35">
      <c r="B49" s="1249"/>
      <c r="C49" s="1256"/>
      <c r="D49" s="1247"/>
      <c r="E49" s="1187"/>
      <c r="F49" s="357" t="s">
        <v>807</v>
      </c>
      <c r="G49" s="379"/>
      <c r="H49" s="1243"/>
      <c r="I49" s="1245"/>
      <c r="J49" s="357" t="s">
        <v>807</v>
      </c>
      <c r="K49" s="593"/>
      <c r="L49" s="1243"/>
      <c r="M49" s="1245"/>
      <c r="N49" s="357" t="s">
        <v>807</v>
      </c>
      <c r="O49" s="593"/>
      <c r="P49" s="1247"/>
      <c r="Q49" s="1187"/>
      <c r="R49" s="357" t="s">
        <v>807</v>
      </c>
      <c r="S49" s="379"/>
    </row>
    <row r="50" spans="2:19" ht="30" customHeight="1" outlineLevel="1" x14ac:dyDescent="0.35">
      <c r="B50" s="1249"/>
      <c r="C50" s="1256"/>
      <c r="D50" s="1247"/>
      <c r="E50" s="1187"/>
      <c r="F50" s="357" t="s">
        <v>808</v>
      </c>
      <c r="G50" s="378"/>
      <c r="H50" s="1243"/>
      <c r="I50" s="1245"/>
      <c r="J50" s="357" t="s">
        <v>808</v>
      </c>
      <c r="K50" s="590"/>
      <c r="L50" s="1243"/>
      <c r="M50" s="1245"/>
      <c r="N50" s="357" t="s">
        <v>808</v>
      </c>
      <c r="O50" s="590"/>
      <c r="P50" s="1247"/>
      <c r="Q50" s="1187"/>
      <c r="R50" s="357" t="s">
        <v>808</v>
      </c>
      <c r="S50" s="378"/>
    </row>
    <row r="51" spans="2:19" ht="30" customHeight="1" outlineLevel="1" x14ac:dyDescent="0.35">
      <c r="B51" s="1249"/>
      <c r="C51" s="1256"/>
      <c r="D51" s="374" t="s">
        <v>804</v>
      </c>
      <c r="E51" s="375" t="s">
        <v>805</v>
      </c>
      <c r="F51" s="357" t="s">
        <v>806</v>
      </c>
      <c r="G51" s="379"/>
      <c r="H51" s="374" t="s">
        <v>804</v>
      </c>
      <c r="I51" s="375" t="s">
        <v>805</v>
      </c>
      <c r="J51" s="357" t="s">
        <v>806</v>
      </c>
      <c r="K51" s="593"/>
      <c r="L51" s="374" t="s">
        <v>804</v>
      </c>
      <c r="M51" s="375" t="s">
        <v>805</v>
      </c>
      <c r="N51" s="357" t="s">
        <v>806</v>
      </c>
      <c r="O51" s="593"/>
      <c r="P51" s="374" t="s">
        <v>804</v>
      </c>
      <c r="Q51" s="375" t="s">
        <v>805</v>
      </c>
      <c r="R51" s="357" t="s">
        <v>806</v>
      </c>
      <c r="S51" s="379"/>
    </row>
    <row r="52" spans="2:19" ht="30" customHeight="1" outlineLevel="1" x14ac:dyDescent="0.35">
      <c r="B52" s="1249"/>
      <c r="C52" s="1256"/>
      <c r="D52" s="1247"/>
      <c r="E52" s="1187"/>
      <c r="F52" s="357" t="s">
        <v>807</v>
      </c>
      <c r="G52" s="379"/>
      <c r="H52" s="1243"/>
      <c r="I52" s="1245"/>
      <c r="J52" s="357" t="s">
        <v>807</v>
      </c>
      <c r="K52" s="593"/>
      <c r="L52" s="1243"/>
      <c r="M52" s="1245"/>
      <c r="N52" s="357" t="s">
        <v>807</v>
      </c>
      <c r="O52" s="593"/>
      <c r="P52" s="1247"/>
      <c r="Q52" s="1187"/>
      <c r="R52" s="357" t="s">
        <v>807</v>
      </c>
      <c r="S52" s="379"/>
    </row>
    <row r="53" spans="2:19" ht="30" customHeight="1" outlineLevel="1" thickBot="1" x14ac:dyDescent="0.4">
      <c r="B53" s="1254"/>
      <c r="C53" s="1257"/>
      <c r="D53" s="1260"/>
      <c r="E53" s="1188"/>
      <c r="F53" s="381" t="s">
        <v>808</v>
      </c>
      <c r="G53" s="382"/>
      <c r="H53" s="1244"/>
      <c r="I53" s="1246"/>
      <c r="J53" s="381" t="s">
        <v>808</v>
      </c>
      <c r="K53" s="594"/>
      <c r="L53" s="1244"/>
      <c r="M53" s="1246"/>
      <c r="N53" s="381" t="s">
        <v>808</v>
      </c>
      <c r="O53" s="594"/>
      <c r="P53" s="1260"/>
      <c r="Q53" s="1188"/>
      <c r="R53" s="381" t="s">
        <v>808</v>
      </c>
      <c r="S53" s="382"/>
    </row>
    <row r="54" spans="2:19" ht="30" customHeight="1" thickBot="1" x14ac:dyDescent="0.4">
      <c r="C54" s="383"/>
    </row>
    <row r="55" spans="2:19" ht="30" customHeight="1" thickBot="1" x14ac:dyDescent="0.4">
      <c r="D55" s="1174" t="s">
        <v>779</v>
      </c>
      <c r="E55" s="1175"/>
      <c r="F55" s="1175"/>
      <c r="G55" s="1176"/>
      <c r="H55" s="1174" t="s">
        <v>780</v>
      </c>
      <c r="I55" s="1175"/>
      <c r="J55" s="1175"/>
      <c r="K55" s="1176"/>
      <c r="L55" s="1184" t="s">
        <v>1303</v>
      </c>
      <c r="M55" s="1185"/>
      <c r="N55" s="1185"/>
      <c r="O55" s="1186"/>
      <c r="P55" s="1174" t="s">
        <v>779</v>
      </c>
      <c r="Q55" s="1175"/>
      <c r="R55" s="1175"/>
      <c r="S55" s="1176"/>
    </row>
    <row r="56" spans="2:19" ht="30" customHeight="1" x14ac:dyDescent="0.35">
      <c r="B56" s="1232" t="s">
        <v>809</v>
      </c>
      <c r="C56" s="1262" t="s">
        <v>810</v>
      </c>
      <c r="D56" s="1148" t="s">
        <v>811</v>
      </c>
      <c r="E56" s="1149"/>
      <c r="F56" s="384" t="s">
        <v>777</v>
      </c>
      <c r="G56" s="385" t="s">
        <v>812</v>
      </c>
      <c r="H56" s="1148" t="s">
        <v>811</v>
      </c>
      <c r="I56" s="1149"/>
      <c r="J56" s="386" t="s">
        <v>777</v>
      </c>
      <c r="K56" s="387" t="s">
        <v>812</v>
      </c>
      <c r="L56" s="1148" t="s">
        <v>811</v>
      </c>
      <c r="M56" s="1149"/>
      <c r="N56" s="386" t="s">
        <v>777</v>
      </c>
      <c r="O56" s="387" t="s">
        <v>812</v>
      </c>
      <c r="P56" s="1148" t="s">
        <v>811</v>
      </c>
      <c r="Q56" s="1149"/>
      <c r="R56" s="384" t="s">
        <v>777</v>
      </c>
      <c r="S56" s="387" t="s">
        <v>812</v>
      </c>
    </row>
    <row r="57" spans="2:19" ht="45" customHeight="1" x14ac:dyDescent="0.35">
      <c r="B57" s="1233"/>
      <c r="C57" s="1263"/>
      <c r="D57" s="370" t="s">
        <v>788</v>
      </c>
      <c r="E57" s="371"/>
      <c r="F57" s="1265"/>
      <c r="G57" s="1267"/>
      <c r="H57" s="370" t="s">
        <v>788</v>
      </c>
      <c r="I57" s="586"/>
      <c r="J57" s="1189"/>
      <c r="K57" s="1191"/>
      <c r="L57" s="370" t="s">
        <v>788</v>
      </c>
      <c r="M57" s="586"/>
      <c r="N57" s="1189"/>
      <c r="O57" s="1191"/>
      <c r="P57" s="370" t="s">
        <v>788</v>
      </c>
      <c r="Q57" s="586"/>
      <c r="R57" s="1189"/>
      <c r="S57" s="1191"/>
    </row>
    <row r="58" spans="2:19" ht="45" customHeight="1" x14ac:dyDescent="0.35">
      <c r="B58" s="1234"/>
      <c r="C58" s="1264"/>
      <c r="D58" s="372" t="s">
        <v>798</v>
      </c>
      <c r="E58" s="373"/>
      <c r="F58" s="1266"/>
      <c r="G58" s="1268"/>
      <c r="H58" s="372" t="s">
        <v>798</v>
      </c>
      <c r="I58" s="587"/>
      <c r="J58" s="1190"/>
      <c r="K58" s="1192"/>
      <c r="L58" s="372" t="s">
        <v>798</v>
      </c>
      <c r="M58" s="587"/>
      <c r="N58" s="1190"/>
      <c r="O58" s="1192"/>
      <c r="P58" s="372" t="s">
        <v>798</v>
      </c>
      <c r="Q58" s="587"/>
      <c r="R58" s="1190"/>
      <c r="S58" s="1192"/>
    </row>
    <row r="59" spans="2:19" ht="30" customHeight="1" x14ac:dyDescent="0.35">
      <c r="B59" s="1248" t="s">
        <v>813</v>
      </c>
      <c r="C59" s="1258" t="s">
        <v>814</v>
      </c>
      <c r="D59" s="374" t="s">
        <v>815</v>
      </c>
      <c r="E59" s="380" t="s">
        <v>816</v>
      </c>
      <c r="F59" s="1170" t="s">
        <v>817</v>
      </c>
      <c r="G59" s="1212"/>
      <c r="H59" s="374" t="s">
        <v>815</v>
      </c>
      <c r="I59" s="380" t="s">
        <v>816</v>
      </c>
      <c r="J59" s="1170" t="s">
        <v>817</v>
      </c>
      <c r="K59" s="1193"/>
      <c r="L59" s="374" t="s">
        <v>815</v>
      </c>
      <c r="M59" s="522" t="s">
        <v>816</v>
      </c>
      <c r="N59" s="1170" t="s">
        <v>817</v>
      </c>
      <c r="O59" s="1193"/>
      <c r="P59" s="374" t="s">
        <v>815</v>
      </c>
      <c r="Q59" s="568" t="s">
        <v>816</v>
      </c>
      <c r="R59" s="1170" t="s">
        <v>817</v>
      </c>
      <c r="S59" s="1193"/>
    </row>
    <row r="60" spans="2:19" ht="30" customHeight="1" x14ac:dyDescent="0.35">
      <c r="B60" s="1249"/>
      <c r="C60" s="1261"/>
      <c r="D60" s="388"/>
      <c r="E60" s="389"/>
      <c r="F60" s="1194"/>
      <c r="G60" s="1269"/>
      <c r="H60" s="602"/>
      <c r="I60" s="603"/>
      <c r="J60" s="1210"/>
      <c r="K60" s="1211"/>
      <c r="L60" s="602"/>
      <c r="M60" s="603"/>
      <c r="N60" s="1210"/>
      <c r="O60" s="1211"/>
      <c r="P60" s="388"/>
      <c r="Q60" s="389"/>
      <c r="R60" s="1194"/>
      <c r="S60" s="1195"/>
    </row>
    <row r="61" spans="2:19" ht="30" customHeight="1" x14ac:dyDescent="0.35">
      <c r="B61" s="1249"/>
      <c r="C61" s="1258" t="s">
        <v>818</v>
      </c>
      <c r="D61" s="390" t="s">
        <v>817</v>
      </c>
      <c r="E61" s="391" t="s">
        <v>801</v>
      </c>
      <c r="F61" s="375" t="s">
        <v>777</v>
      </c>
      <c r="G61" s="377" t="s">
        <v>812</v>
      </c>
      <c r="H61" s="390" t="s">
        <v>817</v>
      </c>
      <c r="I61" s="391" t="s">
        <v>801</v>
      </c>
      <c r="J61" s="375" t="s">
        <v>777</v>
      </c>
      <c r="K61" s="392" t="s">
        <v>812</v>
      </c>
      <c r="L61" s="390" t="s">
        <v>817</v>
      </c>
      <c r="M61" s="517" t="s">
        <v>801</v>
      </c>
      <c r="N61" s="375" t="s">
        <v>777</v>
      </c>
      <c r="O61" s="518" t="s">
        <v>812</v>
      </c>
      <c r="P61" s="390" t="s">
        <v>817</v>
      </c>
      <c r="Q61" s="567" t="s">
        <v>801</v>
      </c>
      <c r="R61" s="375" t="s">
        <v>777</v>
      </c>
      <c r="S61" s="573" t="s">
        <v>812</v>
      </c>
    </row>
    <row r="62" spans="2:19" ht="30" customHeight="1" x14ac:dyDescent="0.35">
      <c r="B62" s="1250"/>
      <c r="C62" s="1261"/>
      <c r="D62" s="540" t="s">
        <v>819</v>
      </c>
      <c r="E62" s="574" t="s">
        <v>820</v>
      </c>
      <c r="F62" s="580" t="s">
        <v>778</v>
      </c>
      <c r="G62" s="581" t="s">
        <v>821</v>
      </c>
      <c r="H62" s="540" t="s">
        <v>819</v>
      </c>
      <c r="I62" s="574" t="s">
        <v>820</v>
      </c>
      <c r="J62" s="580" t="s">
        <v>778</v>
      </c>
      <c r="K62" s="584" t="s">
        <v>822</v>
      </c>
      <c r="L62" s="540" t="s">
        <v>819</v>
      </c>
      <c r="M62" s="574" t="s">
        <v>820</v>
      </c>
      <c r="N62" s="580" t="s">
        <v>778</v>
      </c>
      <c r="O62" s="584" t="s">
        <v>822</v>
      </c>
      <c r="P62" s="397" t="s">
        <v>819</v>
      </c>
      <c r="Q62" s="597" t="s">
        <v>820</v>
      </c>
      <c r="R62" s="598" t="s">
        <v>778</v>
      </c>
      <c r="S62" s="599" t="s">
        <v>821</v>
      </c>
    </row>
    <row r="63" spans="2:19" ht="30" customHeight="1" x14ac:dyDescent="0.35">
      <c r="B63" s="1278" t="s">
        <v>823</v>
      </c>
      <c r="C63" s="1258" t="s">
        <v>824</v>
      </c>
      <c r="D63" s="374" t="s">
        <v>825</v>
      </c>
      <c r="E63" s="380" t="s">
        <v>826</v>
      </c>
      <c r="F63" s="380" t="s">
        <v>827</v>
      </c>
      <c r="G63" s="391" t="s">
        <v>828</v>
      </c>
      <c r="H63" s="374" t="s">
        <v>825</v>
      </c>
      <c r="I63" s="380" t="s">
        <v>826</v>
      </c>
      <c r="J63" s="380" t="s">
        <v>827</v>
      </c>
      <c r="K63" s="376" t="s">
        <v>828</v>
      </c>
      <c r="L63" s="374" t="s">
        <v>825</v>
      </c>
      <c r="M63" s="522" t="s">
        <v>826</v>
      </c>
      <c r="N63" s="522" t="s">
        <v>827</v>
      </c>
      <c r="O63" s="376" t="s">
        <v>828</v>
      </c>
      <c r="P63" s="374" t="s">
        <v>825</v>
      </c>
      <c r="Q63" s="568" t="s">
        <v>826</v>
      </c>
      <c r="R63" s="568" t="s">
        <v>827</v>
      </c>
      <c r="S63" s="376" t="s">
        <v>828</v>
      </c>
    </row>
    <row r="64" spans="2:19" ht="30" customHeight="1" x14ac:dyDescent="0.35">
      <c r="B64" s="1278"/>
      <c r="C64" s="1261"/>
      <c r="D64" s="534">
        <v>0</v>
      </c>
      <c r="E64" s="527">
        <v>0</v>
      </c>
      <c r="F64" s="527">
        <v>0</v>
      </c>
      <c r="G64" s="528">
        <v>0</v>
      </c>
      <c r="H64" s="534">
        <v>1</v>
      </c>
      <c r="I64" s="527">
        <v>1</v>
      </c>
      <c r="J64" s="527">
        <v>1</v>
      </c>
      <c r="K64" s="532">
        <v>1</v>
      </c>
      <c r="L64" s="528">
        <v>0</v>
      </c>
      <c r="M64" s="528">
        <v>0</v>
      </c>
      <c r="N64" s="528">
        <v>0</v>
      </c>
      <c r="O64" s="528">
        <v>0</v>
      </c>
      <c r="P64" s="601"/>
      <c r="Q64" s="362"/>
      <c r="R64" s="362"/>
      <c r="S64" s="595"/>
    </row>
    <row r="65" spans="2:19" ht="30" customHeight="1" x14ac:dyDescent="0.35">
      <c r="B65" s="1278"/>
      <c r="C65" s="1258" t="s">
        <v>829</v>
      </c>
      <c r="D65" s="374" t="s">
        <v>830</v>
      </c>
      <c r="E65" s="568" t="s">
        <v>831</v>
      </c>
      <c r="F65" s="375" t="s">
        <v>832</v>
      </c>
      <c r="G65" s="391" t="s">
        <v>833</v>
      </c>
      <c r="H65" s="374" t="s">
        <v>830</v>
      </c>
      <c r="I65" s="568" t="s">
        <v>831</v>
      </c>
      <c r="J65" s="375" t="s">
        <v>832</v>
      </c>
      <c r="K65" s="376" t="s">
        <v>833</v>
      </c>
      <c r="L65" s="374" t="s">
        <v>830</v>
      </c>
      <c r="M65" s="568" t="s">
        <v>831</v>
      </c>
      <c r="N65" s="375" t="s">
        <v>832</v>
      </c>
      <c r="O65" s="376" t="s">
        <v>833</v>
      </c>
      <c r="P65" s="374" t="s">
        <v>830</v>
      </c>
      <c r="Q65" s="568" t="s">
        <v>831</v>
      </c>
      <c r="R65" s="375" t="s">
        <v>832</v>
      </c>
      <c r="S65" s="376" t="s">
        <v>833</v>
      </c>
    </row>
    <row r="66" spans="2:19" ht="30" customHeight="1" thickBot="1" x14ac:dyDescent="0.4">
      <c r="B66" s="1279"/>
      <c r="C66" s="1259"/>
      <c r="D66" s="535">
        <v>2978</v>
      </c>
      <c r="E66" s="536">
        <v>1459</v>
      </c>
      <c r="F66" s="536">
        <v>1518</v>
      </c>
      <c r="G66" s="582">
        <v>893</v>
      </c>
      <c r="H66" s="535">
        <v>2978</v>
      </c>
      <c r="I66" s="536">
        <v>1459</v>
      </c>
      <c r="J66" s="536">
        <v>1518</v>
      </c>
      <c r="K66" s="537">
        <v>893</v>
      </c>
      <c r="L66" s="535">
        <v>2978</v>
      </c>
      <c r="M66" s="536">
        <v>1459</v>
      </c>
      <c r="N66" s="536">
        <v>1518</v>
      </c>
      <c r="O66" s="537">
        <v>893</v>
      </c>
      <c r="P66" s="445"/>
      <c r="Q66" s="446"/>
      <c r="R66" s="446"/>
      <c r="S66" s="600"/>
    </row>
    <row r="67" spans="2:19" ht="30" customHeight="1" thickBot="1" x14ac:dyDescent="0.4">
      <c r="B67" s="367"/>
      <c r="C67" s="393"/>
    </row>
    <row r="68" spans="2:19" ht="30" customHeight="1" thickBot="1" x14ac:dyDescent="0.4">
      <c r="B68" s="367"/>
      <c r="C68" s="367"/>
      <c r="D68" s="1174" t="s">
        <v>779</v>
      </c>
      <c r="E68" s="1175"/>
      <c r="F68" s="1175"/>
      <c r="G68" s="1176"/>
      <c r="H68" s="1174" t="s">
        <v>780</v>
      </c>
      <c r="I68" s="1175"/>
      <c r="J68" s="1175"/>
      <c r="K68" s="1176"/>
      <c r="L68" s="1184" t="s">
        <v>1303</v>
      </c>
      <c r="M68" s="1185"/>
      <c r="N68" s="1185"/>
      <c r="O68" s="1186"/>
      <c r="P68" s="1174" t="s">
        <v>779</v>
      </c>
      <c r="Q68" s="1175"/>
      <c r="R68" s="1175"/>
      <c r="S68" s="1176"/>
    </row>
    <row r="69" spans="2:19" ht="30" customHeight="1" x14ac:dyDescent="0.35">
      <c r="B69" s="1275" t="s">
        <v>834</v>
      </c>
      <c r="C69" s="1277" t="s">
        <v>835</v>
      </c>
      <c r="D69" s="1196" t="s">
        <v>836</v>
      </c>
      <c r="E69" s="1197"/>
      <c r="F69" s="1177" t="s">
        <v>777</v>
      </c>
      <c r="G69" s="1178"/>
      <c r="H69" s="1196" t="s">
        <v>836</v>
      </c>
      <c r="I69" s="1197"/>
      <c r="J69" s="1177" t="s">
        <v>777</v>
      </c>
      <c r="K69" s="1178"/>
      <c r="L69" s="1196" t="s">
        <v>836</v>
      </c>
      <c r="M69" s="1197"/>
      <c r="N69" s="1177" t="s">
        <v>777</v>
      </c>
      <c r="O69" s="1178"/>
      <c r="P69" s="1196" t="s">
        <v>836</v>
      </c>
      <c r="Q69" s="1197"/>
      <c r="R69" s="1177" t="s">
        <v>777</v>
      </c>
      <c r="S69" s="1178"/>
    </row>
    <row r="70" spans="2:19" ht="36.75" customHeight="1" x14ac:dyDescent="0.35">
      <c r="B70" s="1276"/>
      <c r="C70" s="1237"/>
      <c r="D70" s="1270"/>
      <c r="E70" s="1271"/>
      <c r="F70" s="1146"/>
      <c r="G70" s="1147"/>
      <c r="H70" s="1156"/>
      <c r="I70" s="1157"/>
      <c r="J70" s="1179"/>
      <c r="K70" s="1180"/>
      <c r="L70" s="1156"/>
      <c r="M70" s="1157"/>
      <c r="N70" s="1179"/>
      <c r="O70" s="1180"/>
      <c r="P70" s="1270"/>
      <c r="Q70" s="1271"/>
      <c r="R70" s="1146"/>
      <c r="S70" s="1147"/>
    </row>
    <row r="71" spans="2:19" ht="45" customHeight="1" x14ac:dyDescent="0.35">
      <c r="B71" s="1272" t="s">
        <v>837</v>
      </c>
      <c r="C71" s="1255" t="s">
        <v>838</v>
      </c>
      <c r="D71" s="374" t="s">
        <v>839</v>
      </c>
      <c r="E71" s="375" t="s">
        <v>840</v>
      </c>
      <c r="F71" s="1170" t="s">
        <v>841</v>
      </c>
      <c r="G71" s="1193"/>
      <c r="H71" s="374" t="s">
        <v>839</v>
      </c>
      <c r="I71" s="375" t="s">
        <v>840</v>
      </c>
      <c r="J71" s="1212" t="s">
        <v>841</v>
      </c>
      <c r="K71" s="1193"/>
      <c r="L71" s="374" t="s">
        <v>839</v>
      </c>
      <c r="M71" s="375" t="s">
        <v>840</v>
      </c>
      <c r="N71" s="1212" t="s">
        <v>841</v>
      </c>
      <c r="O71" s="1193"/>
      <c r="P71" s="374" t="s">
        <v>839</v>
      </c>
      <c r="Q71" s="375" t="s">
        <v>840</v>
      </c>
      <c r="R71" s="1170" t="s">
        <v>841</v>
      </c>
      <c r="S71" s="1193"/>
    </row>
    <row r="72" spans="2:19" ht="27" customHeight="1" thickBot="1" x14ac:dyDescent="0.4">
      <c r="B72" s="1273"/>
      <c r="C72" s="1274"/>
      <c r="D72" s="583">
        <v>0</v>
      </c>
      <c r="E72" s="529">
        <v>0</v>
      </c>
      <c r="F72" s="1213" t="s">
        <v>842</v>
      </c>
      <c r="G72" s="1214"/>
      <c r="H72" s="535">
        <v>1740</v>
      </c>
      <c r="I72" s="529">
        <v>0.5</v>
      </c>
      <c r="J72" s="1213" t="s">
        <v>843</v>
      </c>
      <c r="K72" s="1214"/>
      <c r="L72" s="535">
        <v>1740</v>
      </c>
      <c r="M72" s="529">
        <v>0.5</v>
      </c>
      <c r="N72" s="1213" t="s">
        <v>843</v>
      </c>
      <c r="O72" s="1214"/>
      <c r="P72" s="447"/>
      <c r="Q72" s="365"/>
      <c r="R72" s="1202"/>
      <c r="S72" s="1203"/>
    </row>
    <row r="73" spans="2:19" ht="33.75" customHeight="1" thickBot="1" x14ac:dyDescent="0.4">
      <c r="B73" s="367"/>
      <c r="C73" s="367"/>
    </row>
    <row r="74" spans="2:19" ht="37.5" customHeight="1" thickBot="1" x14ac:dyDescent="0.4">
      <c r="B74" s="367"/>
      <c r="C74" s="367"/>
      <c r="D74" s="1174" t="s">
        <v>779</v>
      </c>
      <c r="E74" s="1175"/>
      <c r="F74" s="1175"/>
      <c r="G74" s="1176"/>
      <c r="H74" s="1174" t="s">
        <v>780</v>
      </c>
      <c r="I74" s="1175"/>
      <c r="J74" s="1175"/>
      <c r="K74" s="1176"/>
      <c r="L74" s="1184" t="s">
        <v>1303</v>
      </c>
      <c r="M74" s="1185"/>
      <c r="N74" s="1185"/>
      <c r="O74" s="1186"/>
      <c r="P74" s="1174" t="s">
        <v>779</v>
      </c>
      <c r="Q74" s="1175"/>
      <c r="R74" s="1175"/>
      <c r="S74" s="1176"/>
    </row>
    <row r="75" spans="2:19" ht="37.5" customHeight="1" x14ac:dyDescent="0.35">
      <c r="B75" s="1232" t="s">
        <v>844</v>
      </c>
      <c r="C75" s="1262" t="s">
        <v>845</v>
      </c>
      <c r="D75" s="394" t="s">
        <v>846</v>
      </c>
      <c r="E75" s="384" t="s">
        <v>847</v>
      </c>
      <c r="F75" s="1177" t="s">
        <v>848</v>
      </c>
      <c r="G75" s="1178"/>
      <c r="H75" s="394" t="s">
        <v>846</v>
      </c>
      <c r="I75" s="384" t="s">
        <v>847</v>
      </c>
      <c r="J75" s="1177" t="s">
        <v>848</v>
      </c>
      <c r="K75" s="1178"/>
      <c r="L75" s="394" t="s">
        <v>846</v>
      </c>
      <c r="M75" s="384" t="s">
        <v>847</v>
      </c>
      <c r="N75" s="1177" t="s">
        <v>848</v>
      </c>
      <c r="O75" s="1178"/>
      <c r="P75" s="394" t="s">
        <v>846</v>
      </c>
      <c r="Q75" s="384" t="s">
        <v>847</v>
      </c>
      <c r="R75" s="1177" t="s">
        <v>848</v>
      </c>
      <c r="S75" s="1178"/>
    </row>
    <row r="76" spans="2:19" ht="44.25" customHeight="1" x14ac:dyDescent="0.35">
      <c r="B76" s="1233"/>
      <c r="C76" s="1264"/>
      <c r="D76" s="538" t="s">
        <v>778</v>
      </c>
      <c r="E76" s="539" t="s">
        <v>253</v>
      </c>
      <c r="F76" s="1280" t="s">
        <v>849</v>
      </c>
      <c r="G76" s="1281"/>
      <c r="H76" s="538" t="s">
        <v>778</v>
      </c>
      <c r="I76" s="539" t="s">
        <v>850</v>
      </c>
      <c r="J76" s="1280" t="s">
        <v>851</v>
      </c>
      <c r="K76" s="1281"/>
      <c r="L76" s="538" t="s">
        <v>778</v>
      </c>
      <c r="M76" s="539" t="s">
        <v>850</v>
      </c>
      <c r="N76" s="1280" t="s">
        <v>849</v>
      </c>
      <c r="O76" s="1281"/>
      <c r="P76" s="395"/>
      <c r="Q76" s="396"/>
      <c r="R76" s="1284"/>
      <c r="S76" s="1285"/>
    </row>
    <row r="77" spans="2:19" ht="36.75" customHeight="1" x14ac:dyDescent="0.35">
      <c r="B77" s="1233"/>
      <c r="C77" s="1258" t="s">
        <v>852</v>
      </c>
      <c r="D77" s="374" t="s">
        <v>777</v>
      </c>
      <c r="E77" s="377" t="s">
        <v>853</v>
      </c>
      <c r="F77" s="1170" t="s">
        <v>854</v>
      </c>
      <c r="G77" s="1193"/>
      <c r="H77" s="374" t="s">
        <v>777</v>
      </c>
      <c r="I77" s="377" t="s">
        <v>853</v>
      </c>
      <c r="J77" s="1170" t="s">
        <v>854</v>
      </c>
      <c r="K77" s="1193"/>
      <c r="L77" s="374" t="s">
        <v>777</v>
      </c>
      <c r="M77" s="519" t="s">
        <v>853</v>
      </c>
      <c r="N77" s="1170" t="s">
        <v>854</v>
      </c>
      <c r="O77" s="1193"/>
      <c r="P77" s="374" t="s">
        <v>777</v>
      </c>
      <c r="Q77" s="572" t="s">
        <v>853</v>
      </c>
      <c r="R77" s="1170" t="s">
        <v>854</v>
      </c>
      <c r="S77" s="1193"/>
    </row>
    <row r="78" spans="2:19" ht="58.5" customHeight="1" x14ac:dyDescent="0.35">
      <c r="B78" s="1233"/>
      <c r="C78" s="1294"/>
      <c r="D78" s="540" t="s">
        <v>778</v>
      </c>
      <c r="E78" s="539" t="s">
        <v>855</v>
      </c>
      <c r="F78" s="1295" t="s">
        <v>856</v>
      </c>
      <c r="G78" s="1296"/>
      <c r="H78" s="540" t="s">
        <v>778</v>
      </c>
      <c r="I78" s="539" t="s">
        <v>855</v>
      </c>
      <c r="J78" s="1282" t="s">
        <v>857</v>
      </c>
      <c r="K78" s="1283"/>
      <c r="L78" s="540" t="s">
        <v>778</v>
      </c>
      <c r="M78" s="539" t="s">
        <v>855</v>
      </c>
      <c r="N78" s="1282" t="s">
        <v>856</v>
      </c>
      <c r="O78" s="1283"/>
      <c r="P78" s="397"/>
      <c r="Q78" s="396"/>
      <c r="R78" s="1286"/>
      <c r="S78" s="1287"/>
    </row>
    <row r="79" spans="2:19" ht="30" customHeight="1" outlineLevel="1" x14ac:dyDescent="0.35">
      <c r="B79" s="1233"/>
      <c r="C79" s="1294"/>
      <c r="D79" s="398"/>
      <c r="E79" s="399"/>
      <c r="F79" s="1288"/>
      <c r="G79" s="1289"/>
      <c r="H79" s="604"/>
      <c r="I79" s="605"/>
      <c r="J79" s="1179"/>
      <c r="K79" s="1180"/>
      <c r="L79" s="604"/>
      <c r="M79" s="605"/>
      <c r="N79" s="1179"/>
      <c r="O79" s="1180"/>
      <c r="P79" s="577"/>
      <c r="Q79" s="399"/>
      <c r="R79" s="1288"/>
      <c r="S79" s="1289"/>
    </row>
    <row r="80" spans="2:19" ht="30" customHeight="1" outlineLevel="1" x14ac:dyDescent="0.35">
      <c r="B80" s="1233"/>
      <c r="C80" s="1294"/>
      <c r="D80" s="398"/>
      <c r="E80" s="400"/>
      <c r="F80" s="1146"/>
      <c r="G80" s="1147"/>
      <c r="H80" s="604"/>
      <c r="I80" s="605"/>
      <c r="J80" s="1179"/>
      <c r="K80" s="1180"/>
      <c r="L80" s="604"/>
      <c r="M80" s="605"/>
      <c r="N80" s="1179"/>
      <c r="O80" s="1180"/>
      <c r="P80" s="577"/>
      <c r="Q80" s="400"/>
      <c r="R80" s="1146"/>
      <c r="S80" s="1147"/>
    </row>
    <row r="81" spans="2:19" ht="30" customHeight="1" outlineLevel="1" x14ac:dyDescent="0.35">
      <c r="B81" s="1233"/>
      <c r="C81" s="1294"/>
      <c r="D81" s="398"/>
      <c r="E81" s="400"/>
      <c r="F81" s="1146"/>
      <c r="G81" s="1147"/>
      <c r="H81" s="604"/>
      <c r="I81" s="605"/>
      <c r="J81" s="1179"/>
      <c r="K81" s="1180"/>
      <c r="L81" s="604"/>
      <c r="M81" s="605"/>
      <c r="N81" s="1179"/>
      <c r="O81" s="1180"/>
      <c r="P81" s="577"/>
      <c r="Q81" s="400"/>
      <c r="R81" s="1146"/>
      <c r="S81" s="1147"/>
    </row>
    <row r="82" spans="2:19" ht="30" customHeight="1" outlineLevel="1" x14ac:dyDescent="0.35">
      <c r="B82" s="1233"/>
      <c r="C82" s="1294"/>
      <c r="D82" s="398"/>
      <c r="E82" s="400"/>
      <c r="F82" s="1146"/>
      <c r="G82" s="1147"/>
      <c r="H82" s="604"/>
      <c r="I82" s="605"/>
      <c r="J82" s="1179"/>
      <c r="K82" s="1180"/>
      <c r="L82" s="604"/>
      <c r="M82" s="605"/>
      <c r="N82" s="1179"/>
      <c r="O82" s="1180"/>
      <c r="P82" s="577"/>
      <c r="Q82" s="400"/>
      <c r="R82" s="1146"/>
      <c r="S82" s="1147"/>
    </row>
    <row r="83" spans="2:19" ht="30" customHeight="1" outlineLevel="1" thickBot="1" x14ac:dyDescent="0.4">
      <c r="B83" s="1234"/>
      <c r="C83" s="1261"/>
      <c r="D83" s="401"/>
      <c r="E83" s="402"/>
      <c r="F83" s="1150"/>
      <c r="G83" s="1151"/>
      <c r="H83" s="606"/>
      <c r="I83" s="607"/>
      <c r="J83" s="1292"/>
      <c r="K83" s="1293"/>
      <c r="L83" s="606"/>
      <c r="M83" s="607"/>
      <c r="N83" s="1292"/>
      <c r="O83" s="1293"/>
      <c r="P83" s="578"/>
      <c r="Q83" s="402"/>
      <c r="R83" s="1150"/>
      <c r="S83" s="1151"/>
    </row>
    <row r="84" spans="2:19" ht="35.25" customHeight="1" x14ac:dyDescent="0.35">
      <c r="B84" s="1248" t="s">
        <v>858</v>
      </c>
      <c r="C84" s="1299" t="s">
        <v>859</v>
      </c>
      <c r="D84" s="403" t="s">
        <v>860</v>
      </c>
      <c r="E84" s="1152" t="s">
        <v>817</v>
      </c>
      <c r="F84" s="1153"/>
      <c r="G84" s="369" t="s">
        <v>777</v>
      </c>
      <c r="H84" s="403" t="s">
        <v>860</v>
      </c>
      <c r="I84" s="1152" t="s">
        <v>817</v>
      </c>
      <c r="J84" s="1153"/>
      <c r="K84" s="369" t="s">
        <v>777</v>
      </c>
      <c r="L84" s="515" t="s">
        <v>860</v>
      </c>
      <c r="M84" s="1152" t="s">
        <v>817</v>
      </c>
      <c r="N84" s="1153"/>
      <c r="O84" s="369" t="s">
        <v>777</v>
      </c>
      <c r="P84" s="575" t="s">
        <v>860</v>
      </c>
      <c r="Q84" s="1152" t="s">
        <v>817</v>
      </c>
      <c r="R84" s="1153"/>
      <c r="S84" s="369" t="s">
        <v>777</v>
      </c>
    </row>
    <row r="85" spans="2:19" ht="35.25" customHeight="1" x14ac:dyDescent="0.35">
      <c r="B85" s="1249"/>
      <c r="C85" s="1299"/>
      <c r="D85" s="540">
        <v>0</v>
      </c>
      <c r="E85" s="1290" t="s">
        <v>861</v>
      </c>
      <c r="F85" s="1291"/>
      <c r="G85" s="531" t="s">
        <v>778</v>
      </c>
      <c r="H85" s="540">
        <v>2</v>
      </c>
      <c r="I85" s="1290" t="s">
        <v>861</v>
      </c>
      <c r="J85" s="1291"/>
      <c r="K85" s="531" t="s">
        <v>778</v>
      </c>
      <c r="L85" s="540">
        <v>0</v>
      </c>
      <c r="M85" s="1290" t="s">
        <v>861</v>
      </c>
      <c r="N85" s="1291"/>
      <c r="O85" s="531" t="s">
        <v>778</v>
      </c>
      <c r="P85" s="397"/>
      <c r="Q85" s="1154"/>
      <c r="R85" s="1155"/>
      <c r="S85" s="404"/>
    </row>
    <row r="86" spans="2:19" ht="35.25" customHeight="1" outlineLevel="1" x14ac:dyDescent="0.35">
      <c r="B86" s="1249"/>
      <c r="C86" s="1299"/>
      <c r="D86" s="388"/>
      <c r="E86" s="1198"/>
      <c r="F86" s="1199"/>
      <c r="G86" s="405"/>
      <c r="H86" s="608"/>
      <c r="I86" s="1206"/>
      <c r="J86" s="1207"/>
      <c r="K86" s="609"/>
      <c r="L86" s="608"/>
      <c r="M86" s="1206"/>
      <c r="N86" s="1207"/>
      <c r="O86" s="609"/>
      <c r="P86" s="388"/>
      <c r="Q86" s="1198"/>
      <c r="R86" s="1199"/>
      <c r="S86" s="405"/>
    </row>
    <row r="87" spans="2:19" ht="35.25" customHeight="1" outlineLevel="1" x14ac:dyDescent="0.35">
      <c r="B87" s="1249"/>
      <c r="C87" s="1299"/>
      <c r="D87" s="388"/>
      <c r="E87" s="1198"/>
      <c r="F87" s="1199"/>
      <c r="G87" s="405"/>
      <c r="H87" s="608"/>
      <c r="I87" s="1206"/>
      <c r="J87" s="1207"/>
      <c r="K87" s="609"/>
      <c r="L87" s="608"/>
      <c r="M87" s="1206"/>
      <c r="N87" s="1207"/>
      <c r="O87" s="609"/>
      <c r="P87" s="388"/>
      <c r="Q87" s="1198"/>
      <c r="R87" s="1199"/>
      <c r="S87" s="405"/>
    </row>
    <row r="88" spans="2:19" ht="35.25" customHeight="1" outlineLevel="1" x14ac:dyDescent="0.35">
      <c r="B88" s="1249"/>
      <c r="C88" s="1299"/>
      <c r="D88" s="388"/>
      <c r="E88" s="1198"/>
      <c r="F88" s="1199"/>
      <c r="G88" s="405"/>
      <c r="H88" s="608"/>
      <c r="I88" s="1206"/>
      <c r="J88" s="1207"/>
      <c r="K88" s="609"/>
      <c r="L88" s="608"/>
      <c r="M88" s="1206"/>
      <c r="N88" s="1207"/>
      <c r="O88" s="609"/>
      <c r="P88" s="388"/>
      <c r="Q88" s="1198"/>
      <c r="R88" s="1199"/>
      <c r="S88" s="405"/>
    </row>
    <row r="89" spans="2:19" ht="35.25" customHeight="1" outlineLevel="1" x14ac:dyDescent="0.35">
      <c r="B89" s="1249"/>
      <c r="C89" s="1299"/>
      <c r="D89" s="388"/>
      <c r="E89" s="1198"/>
      <c r="F89" s="1199"/>
      <c r="G89" s="405"/>
      <c r="H89" s="608"/>
      <c r="I89" s="1206"/>
      <c r="J89" s="1207"/>
      <c r="K89" s="609"/>
      <c r="L89" s="608"/>
      <c r="M89" s="1206"/>
      <c r="N89" s="1207"/>
      <c r="O89" s="609"/>
      <c r="P89" s="388"/>
      <c r="Q89" s="1198"/>
      <c r="R89" s="1199"/>
      <c r="S89" s="405"/>
    </row>
    <row r="90" spans="2:19" ht="33" customHeight="1" outlineLevel="1" thickBot="1" x14ac:dyDescent="0.4">
      <c r="B90" s="1254"/>
      <c r="C90" s="1300"/>
      <c r="D90" s="406"/>
      <c r="E90" s="1200"/>
      <c r="F90" s="1201"/>
      <c r="G90" s="407"/>
      <c r="H90" s="610"/>
      <c r="I90" s="1208"/>
      <c r="J90" s="1209"/>
      <c r="K90" s="611"/>
      <c r="L90" s="610"/>
      <c r="M90" s="1208"/>
      <c r="N90" s="1209"/>
      <c r="O90" s="611"/>
      <c r="P90" s="406"/>
      <c r="Q90" s="1200"/>
      <c r="R90" s="1201"/>
      <c r="S90" s="407"/>
    </row>
    <row r="91" spans="2:19" ht="31.5" customHeight="1" thickBot="1" x14ac:dyDescent="0.4">
      <c r="B91" s="367"/>
      <c r="C91" s="408"/>
    </row>
    <row r="92" spans="2:19" ht="30.75" customHeight="1" thickBot="1" x14ac:dyDescent="0.4">
      <c r="B92" s="367"/>
      <c r="C92" s="367"/>
      <c r="D92" s="1174" t="s">
        <v>779</v>
      </c>
      <c r="E92" s="1175"/>
      <c r="F92" s="1175"/>
      <c r="G92" s="1176"/>
      <c r="H92" s="1307" t="s">
        <v>871</v>
      </c>
      <c r="I92" s="1185"/>
      <c r="J92" s="1185"/>
      <c r="K92" s="1186"/>
      <c r="L92" s="1184" t="s">
        <v>1303</v>
      </c>
      <c r="M92" s="1185"/>
      <c r="N92" s="1185"/>
      <c r="O92" s="1186"/>
      <c r="P92" s="1174" t="s">
        <v>779</v>
      </c>
      <c r="Q92" s="1175"/>
      <c r="R92" s="1175"/>
      <c r="S92" s="1176"/>
    </row>
    <row r="93" spans="2:19" ht="30.75" customHeight="1" x14ac:dyDescent="0.35">
      <c r="B93" s="1232" t="s">
        <v>862</v>
      </c>
      <c r="C93" s="1262" t="s">
        <v>863</v>
      </c>
      <c r="D93" s="1148" t="s">
        <v>864</v>
      </c>
      <c r="E93" s="1149"/>
      <c r="F93" s="386" t="s">
        <v>777</v>
      </c>
      <c r="G93" s="387" t="s">
        <v>817</v>
      </c>
      <c r="H93" s="1148" t="s">
        <v>864</v>
      </c>
      <c r="I93" s="1149"/>
      <c r="J93" s="386" t="s">
        <v>777</v>
      </c>
      <c r="K93" s="387" t="s">
        <v>817</v>
      </c>
      <c r="L93" s="1148" t="s">
        <v>864</v>
      </c>
      <c r="M93" s="1149"/>
      <c r="N93" s="386" t="s">
        <v>777</v>
      </c>
      <c r="O93" s="387" t="s">
        <v>817</v>
      </c>
      <c r="P93" s="1148" t="s">
        <v>864</v>
      </c>
      <c r="Q93" s="1149"/>
      <c r="R93" s="386" t="s">
        <v>777</v>
      </c>
      <c r="S93" s="387" t="s">
        <v>817</v>
      </c>
    </row>
    <row r="94" spans="2:19" ht="29.25" customHeight="1" x14ac:dyDescent="0.35">
      <c r="B94" s="1234"/>
      <c r="C94" s="1264"/>
      <c r="D94" s="1297"/>
      <c r="E94" s="1298"/>
      <c r="F94" s="409"/>
      <c r="G94" s="410"/>
      <c r="H94" s="612"/>
      <c r="I94" s="613"/>
      <c r="J94" s="614"/>
      <c r="K94" s="615"/>
      <c r="L94" s="612"/>
      <c r="M94" s="613"/>
      <c r="N94" s="614"/>
      <c r="O94" s="615"/>
      <c r="P94" s="1156"/>
      <c r="Q94" s="1157"/>
      <c r="R94" s="614"/>
      <c r="S94" s="615"/>
    </row>
    <row r="95" spans="2:19" ht="45" customHeight="1" x14ac:dyDescent="0.35">
      <c r="B95" s="1278" t="s">
        <v>865</v>
      </c>
      <c r="C95" s="1258" t="s">
        <v>866</v>
      </c>
      <c r="D95" s="374" t="s">
        <v>867</v>
      </c>
      <c r="E95" s="375" t="s">
        <v>868</v>
      </c>
      <c r="F95" s="380" t="s">
        <v>869</v>
      </c>
      <c r="G95" s="376" t="s">
        <v>870</v>
      </c>
      <c r="H95" s="374" t="s">
        <v>867</v>
      </c>
      <c r="I95" s="375" t="s">
        <v>868</v>
      </c>
      <c r="J95" s="380" t="s">
        <v>869</v>
      </c>
      <c r="K95" s="376" t="s">
        <v>870</v>
      </c>
      <c r="L95" s="374" t="s">
        <v>867</v>
      </c>
      <c r="M95" s="375" t="s">
        <v>868</v>
      </c>
      <c r="N95" s="522" t="s">
        <v>869</v>
      </c>
      <c r="O95" s="376" t="s">
        <v>870</v>
      </c>
      <c r="P95" s="374" t="s">
        <v>867</v>
      </c>
      <c r="Q95" s="375" t="s">
        <v>868</v>
      </c>
      <c r="R95" s="568" t="s">
        <v>869</v>
      </c>
      <c r="S95" s="376" t="s">
        <v>870</v>
      </c>
    </row>
    <row r="96" spans="2:19" ht="29.25" customHeight="1" x14ac:dyDescent="0.35">
      <c r="B96" s="1278"/>
      <c r="C96" s="1294"/>
      <c r="D96" s="1301"/>
      <c r="E96" s="1303"/>
      <c r="F96" s="1305"/>
      <c r="G96" s="1311"/>
      <c r="H96" s="1158"/>
      <c r="I96" s="1160"/>
      <c r="J96" s="1160"/>
      <c r="K96" s="1162"/>
      <c r="L96" s="1158"/>
      <c r="M96" s="1160"/>
      <c r="N96" s="1160"/>
      <c r="O96" s="1162"/>
      <c r="P96" s="1158"/>
      <c r="Q96" s="1160"/>
      <c r="R96" s="1160"/>
      <c r="S96" s="1162"/>
    </row>
    <row r="97" spans="2:19" ht="29.25" customHeight="1" thickBot="1" x14ac:dyDescent="0.4">
      <c r="B97" s="1278"/>
      <c r="C97" s="1294"/>
      <c r="D97" s="1302"/>
      <c r="E97" s="1304"/>
      <c r="F97" s="1306"/>
      <c r="G97" s="1313"/>
      <c r="H97" s="1159"/>
      <c r="I97" s="1161"/>
      <c r="J97" s="1161"/>
      <c r="K97" s="1163"/>
      <c r="L97" s="1159"/>
      <c r="M97" s="1161"/>
      <c r="N97" s="1161"/>
      <c r="O97" s="1163"/>
      <c r="P97" s="1159"/>
      <c r="Q97" s="1161"/>
      <c r="R97" s="1161"/>
      <c r="S97" s="1163"/>
    </row>
    <row r="98" spans="2:19" ht="24" outlineLevel="1" x14ac:dyDescent="0.35">
      <c r="B98" s="1278"/>
      <c r="C98" s="1294"/>
      <c r="D98" s="403" t="s">
        <v>867</v>
      </c>
      <c r="E98" s="368" t="s">
        <v>868</v>
      </c>
      <c r="F98" s="411" t="s">
        <v>869</v>
      </c>
      <c r="G98" s="369" t="s">
        <v>870</v>
      </c>
      <c r="H98" s="403" t="s">
        <v>867</v>
      </c>
      <c r="I98" s="368" t="s">
        <v>868</v>
      </c>
      <c r="J98" s="411" t="s">
        <v>869</v>
      </c>
      <c r="K98" s="369" t="s">
        <v>870</v>
      </c>
      <c r="L98" s="515" t="s">
        <v>867</v>
      </c>
      <c r="M98" s="516" t="s">
        <v>868</v>
      </c>
      <c r="N98" s="521" t="s">
        <v>869</v>
      </c>
      <c r="O98" s="369" t="s">
        <v>870</v>
      </c>
      <c r="P98" s="575" t="s">
        <v>867</v>
      </c>
      <c r="Q98" s="576" t="s">
        <v>868</v>
      </c>
      <c r="R98" s="570" t="s">
        <v>869</v>
      </c>
      <c r="S98" s="369" t="s">
        <v>870</v>
      </c>
    </row>
    <row r="99" spans="2:19" ht="29.25" customHeight="1" outlineLevel="1" x14ac:dyDescent="0.35">
      <c r="B99" s="1278"/>
      <c r="C99" s="1294"/>
      <c r="D99" s="1301"/>
      <c r="E99" s="1303"/>
      <c r="F99" s="1305"/>
      <c r="G99" s="1311"/>
      <c r="H99" s="1158"/>
      <c r="I99" s="1160"/>
      <c r="J99" s="1160"/>
      <c r="K99" s="1162"/>
      <c r="L99" s="1158"/>
      <c r="M99" s="1160"/>
      <c r="N99" s="1160"/>
      <c r="O99" s="1162"/>
      <c r="P99" s="1158"/>
      <c r="Q99" s="1160"/>
      <c r="R99" s="1160"/>
      <c r="S99" s="1162"/>
    </row>
    <row r="100" spans="2:19" ht="29.25" customHeight="1" outlineLevel="1" x14ac:dyDescent="0.35">
      <c r="B100" s="1278"/>
      <c r="C100" s="1294"/>
      <c r="D100" s="1308"/>
      <c r="E100" s="1309"/>
      <c r="F100" s="1310"/>
      <c r="G100" s="1312"/>
      <c r="H100" s="1164"/>
      <c r="I100" s="1165"/>
      <c r="J100" s="1165"/>
      <c r="K100" s="1166"/>
      <c r="L100" s="1164"/>
      <c r="M100" s="1165"/>
      <c r="N100" s="1165"/>
      <c r="O100" s="1166"/>
      <c r="P100" s="1164"/>
      <c r="Q100" s="1165"/>
      <c r="R100" s="1165"/>
      <c r="S100" s="1166"/>
    </row>
    <row r="101" spans="2:19" ht="24" outlineLevel="1" x14ac:dyDescent="0.35">
      <c r="B101" s="1278"/>
      <c r="C101" s="1294"/>
      <c r="D101" s="374" t="s">
        <v>867</v>
      </c>
      <c r="E101" s="375" t="s">
        <v>868</v>
      </c>
      <c r="F101" s="380" t="s">
        <v>869</v>
      </c>
      <c r="G101" s="376" t="s">
        <v>870</v>
      </c>
      <c r="H101" s="374" t="s">
        <v>867</v>
      </c>
      <c r="I101" s="375" t="s">
        <v>868</v>
      </c>
      <c r="J101" s="380" t="s">
        <v>869</v>
      </c>
      <c r="K101" s="376" t="s">
        <v>870</v>
      </c>
      <c r="L101" s="374" t="s">
        <v>867</v>
      </c>
      <c r="M101" s="375" t="s">
        <v>868</v>
      </c>
      <c r="N101" s="522" t="s">
        <v>869</v>
      </c>
      <c r="O101" s="376" t="s">
        <v>870</v>
      </c>
      <c r="P101" s="374" t="s">
        <v>867</v>
      </c>
      <c r="Q101" s="375" t="s">
        <v>868</v>
      </c>
      <c r="R101" s="568" t="s">
        <v>869</v>
      </c>
      <c r="S101" s="376" t="s">
        <v>870</v>
      </c>
    </row>
    <row r="102" spans="2:19" ht="29.25" customHeight="1" outlineLevel="1" x14ac:dyDescent="0.35">
      <c r="B102" s="1278"/>
      <c r="C102" s="1294"/>
      <c r="D102" s="1301"/>
      <c r="E102" s="1303"/>
      <c r="F102" s="1305"/>
      <c r="G102" s="1311"/>
      <c r="H102" s="1158"/>
      <c r="I102" s="1160"/>
      <c r="J102" s="1160"/>
      <c r="K102" s="1162"/>
      <c r="L102" s="1158"/>
      <c r="M102" s="1160"/>
      <c r="N102" s="1160"/>
      <c r="O102" s="1162"/>
      <c r="P102" s="1158"/>
      <c r="Q102" s="1160"/>
      <c r="R102" s="1160"/>
      <c r="S102" s="1162"/>
    </row>
    <row r="103" spans="2:19" ht="29.25" customHeight="1" outlineLevel="1" x14ac:dyDescent="0.35">
      <c r="B103" s="1278"/>
      <c r="C103" s="1294"/>
      <c r="D103" s="1308"/>
      <c r="E103" s="1309"/>
      <c r="F103" s="1310"/>
      <c r="G103" s="1312"/>
      <c r="H103" s="1164"/>
      <c r="I103" s="1165"/>
      <c r="J103" s="1165"/>
      <c r="K103" s="1166"/>
      <c r="L103" s="1164"/>
      <c r="M103" s="1165"/>
      <c r="N103" s="1165"/>
      <c r="O103" s="1166"/>
      <c r="P103" s="1164"/>
      <c r="Q103" s="1165"/>
      <c r="R103" s="1165"/>
      <c r="S103" s="1166"/>
    </row>
    <row r="104" spans="2:19" ht="24" outlineLevel="1" x14ac:dyDescent="0.35">
      <c r="B104" s="1278"/>
      <c r="C104" s="1294"/>
      <c r="D104" s="374" t="s">
        <v>867</v>
      </c>
      <c r="E104" s="375" t="s">
        <v>868</v>
      </c>
      <c r="F104" s="380" t="s">
        <v>869</v>
      </c>
      <c r="G104" s="376" t="s">
        <v>870</v>
      </c>
      <c r="H104" s="374" t="s">
        <v>867</v>
      </c>
      <c r="I104" s="375" t="s">
        <v>868</v>
      </c>
      <c r="J104" s="380" t="s">
        <v>869</v>
      </c>
      <c r="K104" s="376" t="s">
        <v>870</v>
      </c>
      <c r="L104" s="374" t="s">
        <v>867</v>
      </c>
      <c r="M104" s="375" t="s">
        <v>868</v>
      </c>
      <c r="N104" s="522" t="s">
        <v>869</v>
      </c>
      <c r="O104" s="376" t="s">
        <v>870</v>
      </c>
      <c r="P104" s="374" t="s">
        <v>867</v>
      </c>
      <c r="Q104" s="375" t="s">
        <v>868</v>
      </c>
      <c r="R104" s="568" t="s">
        <v>869</v>
      </c>
      <c r="S104" s="376" t="s">
        <v>870</v>
      </c>
    </row>
    <row r="105" spans="2:19" ht="29.25" customHeight="1" outlineLevel="1" x14ac:dyDescent="0.35">
      <c r="B105" s="1278"/>
      <c r="C105" s="1294"/>
      <c r="D105" s="1301"/>
      <c r="E105" s="1303"/>
      <c r="F105" s="1305"/>
      <c r="G105" s="1311"/>
      <c r="H105" s="1158"/>
      <c r="I105" s="1160"/>
      <c r="J105" s="1160"/>
      <c r="K105" s="1162"/>
      <c r="L105" s="1158"/>
      <c r="M105" s="1160"/>
      <c r="N105" s="1160"/>
      <c r="O105" s="1162"/>
      <c r="P105" s="1158"/>
      <c r="Q105" s="1160"/>
      <c r="R105" s="1160"/>
      <c r="S105" s="1162"/>
    </row>
    <row r="106" spans="2:19" ht="29.25" customHeight="1" outlineLevel="1" thickBot="1" x14ac:dyDescent="0.4">
      <c r="B106" s="1279"/>
      <c r="C106" s="1259"/>
      <c r="D106" s="1302"/>
      <c r="E106" s="1304"/>
      <c r="F106" s="1306"/>
      <c r="G106" s="1313"/>
      <c r="H106" s="1159"/>
      <c r="I106" s="1161"/>
      <c r="J106" s="1161"/>
      <c r="K106" s="1163"/>
      <c r="L106" s="1159"/>
      <c r="M106" s="1161"/>
      <c r="N106" s="1161"/>
      <c r="O106" s="1163"/>
      <c r="P106" s="1159"/>
      <c r="Q106" s="1161"/>
      <c r="R106" s="1161"/>
      <c r="S106" s="1163"/>
    </row>
    <row r="107" spans="2:19" ht="15" thickBot="1" x14ac:dyDescent="0.4">
      <c r="B107" s="367"/>
      <c r="C107" s="367"/>
    </row>
    <row r="108" spans="2:19" ht="15" thickBot="1" x14ac:dyDescent="0.4">
      <c r="B108" s="367"/>
      <c r="C108" s="367"/>
      <c r="D108" s="1174" t="s">
        <v>779</v>
      </c>
      <c r="E108" s="1175"/>
      <c r="F108" s="1175"/>
      <c r="G108" s="1176"/>
      <c r="H108" s="1307" t="s">
        <v>871</v>
      </c>
      <c r="I108" s="1185"/>
      <c r="J108" s="1185"/>
      <c r="K108" s="1186"/>
      <c r="L108" s="1184" t="s">
        <v>1303</v>
      </c>
      <c r="M108" s="1185"/>
      <c r="N108" s="1185"/>
      <c r="O108" s="1186"/>
      <c r="P108" s="1174" t="s">
        <v>779</v>
      </c>
      <c r="Q108" s="1175"/>
      <c r="R108" s="1175"/>
      <c r="S108" s="1176"/>
    </row>
    <row r="109" spans="2:19" ht="33.75" customHeight="1" x14ac:dyDescent="0.35">
      <c r="B109" s="1314" t="s">
        <v>872</v>
      </c>
      <c r="C109" s="1262" t="s">
        <v>873</v>
      </c>
      <c r="D109" s="412" t="s">
        <v>874</v>
      </c>
      <c r="E109" s="413" t="s">
        <v>875</v>
      </c>
      <c r="F109" s="1177" t="s">
        <v>876</v>
      </c>
      <c r="G109" s="1178"/>
      <c r="H109" s="412" t="s">
        <v>874</v>
      </c>
      <c r="I109" s="413" t="s">
        <v>875</v>
      </c>
      <c r="J109" s="1177" t="s">
        <v>876</v>
      </c>
      <c r="K109" s="1178"/>
      <c r="L109" s="520" t="s">
        <v>874</v>
      </c>
      <c r="M109" s="413" t="s">
        <v>875</v>
      </c>
      <c r="N109" s="1177" t="s">
        <v>876</v>
      </c>
      <c r="O109" s="1178"/>
      <c r="P109" s="569" t="s">
        <v>874</v>
      </c>
      <c r="Q109" s="413" t="s">
        <v>875</v>
      </c>
      <c r="R109" s="1177" t="s">
        <v>876</v>
      </c>
      <c r="S109" s="1178"/>
    </row>
    <row r="110" spans="2:19" ht="30" customHeight="1" x14ac:dyDescent="0.35">
      <c r="B110" s="1315"/>
      <c r="C110" s="1264"/>
      <c r="D110" s="414"/>
      <c r="E110" s="415"/>
      <c r="F110" s="1146"/>
      <c r="G110" s="1147"/>
      <c r="H110" s="616"/>
      <c r="I110" s="617"/>
      <c r="J110" s="1204"/>
      <c r="K110" s="1205"/>
      <c r="L110" s="616"/>
      <c r="M110" s="617"/>
      <c r="N110" s="1204"/>
      <c r="O110" s="1205"/>
      <c r="P110" s="616"/>
      <c r="Q110" s="617"/>
      <c r="R110" s="1179"/>
      <c r="S110" s="1180"/>
    </row>
    <row r="111" spans="2:19" ht="32.25" customHeight="1" x14ac:dyDescent="0.35">
      <c r="B111" s="1315"/>
      <c r="C111" s="1317" t="s">
        <v>877</v>
      </c>
      <c r="D111" s="416" t="s">
        <v>874</v>
      </c>
      <c r="E111" s="375" t="s">
        <v>875</v>
      </c>
      <c r="F111" s="375" t="s">
        <v>878</v>
      </c>
      <c r="G111" s="392" t="s">
        <v>879</v>
      </c>
      <c r="H111" s="416" t="s">
        <v>874</v>
      </c>
      <c r="I111" s="375" t="s">
        <v>875</v>
      </c>
      <c r="J111" s="375" t="s">
        <v>878</v>
      </c>
      <c r="K111" s="392" t="s">
        <v>879</v>
      </c>
      <c r="L111" s="416" t="s">
        <v>874</v>
      </c>
      <c r="M111" s="375" t="s">
        <v>875</v>
      </c>
      <c r="N111" s="375" t="s">
        <v>878</v>
      </c>
      <c r="O111" s="518" t="s">
        <v>879</v>
      </c>
      <c r="P111" s="416" t="s">
        <v>874</v>
      </c>
      <c r="Q111" s="375" t="s">
        <v>875</v>
      </c>
      <c r="R111" s="375" t="s">
        <v>878</v>
      </c>
      <c r="S111" s="573" t="s">
        <v>879</v>
      </c>
    </row>
    <row r="112" spans="2:19" ht="27.75" customHeight="1" x14ac:dyDescent="0.35">
      <c r="B112" s="1315"/>
      <c r="C112" s="1318"/>
      <c r="D112" s="414"/>
      <c r="E112" s="389"/>
      <c r="F112" s="400"/>
      <c r="G112" s="410"/>
      <c r="H112" s="616"/>
      <c r="I112" s="618"/>
      <c r="J112" s="605"/>
      <c r="K112" s="615"/>
      <c r="L112" s="616"/>
      <c r="M112" s="618"/>
      <c r="N112" s="605"/>
      <c r="O112" s="615"/>
      <c r="P112" s="616"/>
      <c r="Q112" s="618"/>
      <c r="R112" s="605"/>
      <c r="S112" s="615"/>
    </row>
    <row r="113" spans="2:25" ht="27.75" customHeight="1" outlineLevel="1" x14ac:dyDescent="0.35">
      <c r="B113" s="1315"/>
      <c r="C113" s="1318"/>
      <c r="D113" s="416" t="s">
        <v>874</v>
      </c>
      <c r="E113" s="375" t="s">
        <v>875</v>
      </c>
      <c r="F113" s="375" t="s">
        <v>878</v>
      </c>
      <c r="G113" s="392" t="s">
        <v>879</v>
      </c>
      <c r="H113" s="416" t="s">
        <v>874</v>
      </c>
      <c r="I113" s="375" t="s">
        <v>875</v>
      </c>
      <c r="J113" s="375" t="s">
        <v>878</v>
      </c>
      <c r="K113" s="392" t="s">
        <v>879</v>
      </c>
      <c r="L113" s="416" t="s">
        <v>874</v>
      </c>
      <c r="M113" s="375" t="s">
        <v>875</v>
      </c>
      <c r="N113" s="375" t="s">
        <v>878</v>
      </c>
      <c r="O113" s="518" t="s">
        <v>879</v>
      </c>
      <c r="P113" s="416" t="s">
        <v>874</v>
      </c>
      <c r="Q113" s="375" t="s">
        <v>875</v>
      </c>
      <c r="R113" s="375" t="s">
        <v>878</v>
      </c>
      <c r="S113" s="573" t="s">
        <v>879</v>
      </c>
    </row>
    <row r="114" spans="2:25" ht="27.75" customHeight="1" outlineLevel="1" x14ac:dyDescent="0.35">
      <c r="B114" s="1315"/>
      <c r="C114" s="1318"/>
      <c r="D114" s="414"/>
      <c r="E114" s="389"/>
      <c r="F114" s="400"/>
      <c r="G114" s="410"/>
      <c r="H114" s="616"/>
      <c r="I114" s="618"/>
      <c r="J114" s="605"/>
      <c r="K114" s="615"/>
      <c r="L114" s="616"/>
      <c r="M114" s="618"/>
      <c r="N114" s="605"/>
      <c r="O114" s="615"/>
      <c r="P114" s="616"/>
      <c r="Q114" s="618"/>
      <c r="R114" s="605"/>
      <c r="S114" s="615"/>
    </row>
    <row r="115" spans="2:25" ht="27.75" customHeight="1" outlineLevel="1" x14ac:dyDescent="0.35">
      <c r="B115" s="1315"/>
      <c r="C115" s="1318"/>
      <c r="D115" s="416" t="s">
        <v>874</v>
      </c>
      <c r="E115" s="375" t="s">
        <v>875</v>
      </c>
      <c r="F115" s="375" t="s">
        <v>878</v>
      </c>
      <c r="G115" s="392" t="s">
        <v>879</v>
      </c>
      <c r="H115" s="416" t="s">
        <v>874</v>
      </c>
      <c r="I115" s="375" t="s">
        <v>875</v>
      </c>
      <c r="J115" s="375" t="s">
        <v>878</v>
      </c>
      <c r="K115" s="392" t="s">
        <v>879</v>
      </c>
      <c r="L115" s="416" t="s">
        <v>874</v>
      </c>
      <c r="M115" s="375" t="s">
        <v>875</v>
      </c>
      <c r="N115" s="375" t="s">
        <v>878</v>
      </c>
      <c r="O115" s="518" t="s">
        <v>879</v>
      </c>
      <c r="P115" s="416" t="s">
        <v>874</v>
      </c>
      <c r="Q115" s="375" t="s">
        <v>875</v>
      </c>
      <c r="R115" s="375" t="s">
        <v>878</v>
      </c>
      <c r="S115" s="573" t="s">
        <v>879</v>
      </c>
    </row>
    <row r="116" spans="2:25" ht="27.75" customHeight="1" outlineLevel="1" x14ac:dyDescent="0.35">
      <c r="B116" s="1315"/>
      <c r="C116" s="1318"/>
      <c r="D116" s="414"/>
      <c r="E116" s="389"/>
      <c r="F116" s="400"/>
      <c r="G116" s="410"/>
      <c r="H116" s="616"/>
      <c r="I116" s="618"/>
      <c r="J116" s="605"/>
      <c r="K116" s="615"/>
      <c r="L116" s="616"/>
      <c r="M116" s="618"/>
      <c r="N116" s="605"/>
      <c r="O116" s="615"/>
      <c r="P116" s="616"/>
      <c r="Q116" s="618"/>
      <c r="R116" s="605"/>
      <c r="S116" s="615"/>
    </row>
    <row r="117" spans="2:25" ht="27.75" customHeight="1" outlineLevel="1" x14ac:dyDescent="0.35">
      <c r="B117" s="1315"/>
      <c r="C117" s="1318"/>
      <c r="D117" s="416" t="s">
        <v>874</v>
      </c>
      <c r="E117" s="375" t="s">
        <v>875</v>
      </c>
      <c r="F117" s="375" t="s">
        <v>878</v>
      </c>
      <c r="G117" s="392" t="s">
        <v>879</v>
      </c>
      <c r="H117" s="416" t="s">
        <v>874</v>
      </c>
      <c r="I117" s="375" t="s">
        <v>875</v>
      </c>
      <c r="J117" s="375" t="s">
        <v>878</v>
      </c>
      <c r="K117" s="392" t="s">
        <v>879</v>
      </c>
      <c r="L117" s="416" t="s">
        <v>874</v>
      </c>
      <c r="M117" s="375" t="s">
        <v>875</v>
      </c>
      <c r="N117" s="375" t="s">
        <v>878</v>
      </c>
      <c r="O117" s="518" t="s">
        <v>879</v>
      </c>
      <c r="P117" s="416" t="s">
        <v>874</v>
      </c>
      <c r="Q117" s="375" t="s">
        <v>875</v>
      </c>
      <c r="R117" s="375" t="s">
        <v>878</v>
      </c>
      <c r="S117" s="573" t="s">
        <v>879</v>
      </c>
    </row>
    <row r="118" spans="2:25" ht="27.75" customHeight="1" outlineLevel="1" x14ac:dyDescent="0.35">
      <c r="B118" s="1316"/>
      <c r="C118" s="1319"/>
      <c r="D118" s="414"/>
      <c r="E118" s="389"/>
      <c r="F118" s="400"/>
      <c r="G118" s="410"/>
      <c r="H118" s="616"/>
      <c r="I118" s="618"/>
      <c r="J118" s="605"/>
      <c r="K118" s="615"/>
      <c r="L118" s="616"/>
      <c r="M118" s="618"/>
      <c r="N118" s="605"/>
      <c r="O118" s="615"/>
      <c r="P118" s="616"/>
      <c r="Q118" s="618"/>
      <c r="R118" s="605"/>
      <c r="S118" s="615"/>
    </row>
    <row r="119" spans="2:25" ht="26.25" customHeight="1" x14ac:dyDescent="0.35">
      <c r="B119" s="1322" t="s">
        <v>1309</v>
      </c>
      <c r="C119" s="1325" t="s">
        <v>880</v>
      </c>
      <c r="D119" s="417" t="s">
        <v>881</v>
      </c>
      <c r="E119" s="418" t="s">
        <v>882</v>
      </c>
      <c r="F119" s="418" t="s">
        <v>777</v>
      </c>
      <c r="G119" s="419" t="s">
        <v>883</v>
      </c>
      <c r="H119" s="417" t="s">
        <v>881</v>
      </c>
      <c r="I119" s="418" t="s">
        <v>882</v>
      </c>
      <c r="J119" s="418" t="s">
        <v>777</v>
      </c>
      <c r="K119" s="419" t="s">
        <v>883</v>
      </c>
      <c r="L119" s="417" t="s">
        <v>881</v>
      </c>
      <c r="M119" s="418" t="s">
        <v>882</v>
      </c>
      <c r="N119" s="418" t="s">
        <v>777</v>
      </c>
      <c r="O119" s="419" t="s">
        <v>883</v>
      </c>
      <c r="P119" s="417" t="s">
        <v>881</v>
      </c>
      <c r="Q119" s="418" t="s">
        <v>882</v>
      </c>
      <c r="R119" s="418" t="s">
        <v>777</v>
      </c>
      <c r="S119" s="419" t="s">
        <v>883</v>
      </c>
    </row>
    <row r="120" spans="2:25" ht="32.25" customHeight="1" x14ac:dyDescent="0.35">
      <c r="B120" s="1323"/>
      <c r="C120" s="1326"/>
      <c r="D120" s="388"/>
      <c r="E120" s="420"/>
      <c r="F120" s="420"/>
      <c r="G120" s="405"/>
      <c r="H120" s="608"/>
      <c r="I120" s="619"/>
      <c r="J120" s="619"/>
      <c r="K120" s="609"/>
      <c r="L120" s="608"/>
      <c r="M120" s="619"/>
      <c r="N120" s="619"/>
      <c r="O120" s="609"/>
      <c r="P120" s="608"/>
      <c r="Q120" s="619"/>
      <c r="R120" s="619"/>
      <c r="S120" s="609"/>
    </row>
    <row r="121" spans="2:25" ht="32.25" customHeight="1" x14ac:dyDescent="0.35">
      <c r="B121" s="1323"/>
      <c r="C121" s="1327" t="s">
        <v>884</v>
      </c>
      <c r="D121" s="374" t="s">
        <v>885</v>
      </c>
      <c r="E121" s="1170" t="s">
        <v>886</v>
      </c>
      <c r="F121" s="1171"/>
      <c r="G121" s="376" t="s">
        <v>887</v>
      </c>
      <c r="H121" s="374" t="s">
        <v>885</v>
      </c>
      <c r="I121" s="1170" t="s">
        <v>886</v>
      </c>
      <c r="J121" s="1171"/>
      <c r="K121" s="376" t="s">
        <v>887</v>
      </c>
      <c r="L121" s="374" t="s">
        <v>885</v>
      </c>
      <c r="M121" s="1170" t="s">
        <v>886</v>
      </c>
      <c r="N121" s="1171"/>
      <c r="O121" s="376" t="s">
        <v>887</v>
      </c>
      <c r="P121" s="374" t="s">
        <v>885</v>
      </c>
      <c r="Q121" s="1170" t="s">
        <v>886</v>
      </c>
      <c r="R121" s="1171"/>
      <c r="S121" s="376" t="s">
        <v>887</v>
      </c>
    </row>
    <row r="122" spans="2:25" ht="23.25" customHeight="1" x14ac:dyDescent="0.35">
      <c r="B122" s="1323"/>
      <c r="C122" s="1328"/>
      <c r="D122" s="421"/>
      <c r="E122" s="1330"/>
      <c r="F122" s="1331"/>
      <c r="G122" s="378"/>
      <c r="H122" s="620"/>
      <c r="I122" s="1181"/>
      <c r="J122" s="1182"/>
      <c r="K122" s="621"/>
      <c r="L122" s="620"/>
      <c r="M122" s="1181"/>
      <c r="N122" s="1182"/>
      <c r="O122" s="621"/>
      <c r="P122" s="620"/>
      <c r="Q122" s="1181"/>
      <c r="R122" s="1182"/>
      <c r="S122" s="622"/>
    </row>
    <row r="123" spans="2:25" ht="23.25" customHeight="1" outlineLevel="1" x14ac:dyDescent="0.35">
      <c r="B123" s="1323"/>
      <c r="C123" s="1328"/>
      <c r="D123" s="374" t="s">
        <v>885</v>
      </c>
      <c r="E123" s="1170" t="s">
        <v>886</v>
      </c>
      <c r="F123" s="1171"/>
      <c r="G123" s="376" t="s">
        <v>887</v>
      </c>
      <c r="H123" s="374" t="s">
        <v>885</v>
      </c>
      <c r="I123" s="1170" t="s">
        <v>886</v>
      </c>
      <c r="J123" s="1171"/>
      <c r="K123" s="376" t="s">
        <v>887</v>
      </c>
      <c r="L123" s="374" t="s">
        <v>885</v>
      </c>
      <c r="M123" s="1170" t="s">
        <v>886</v>
      </c>
      <c r="N123" s="1171"/>
      <c r="O123" s="376" t="s">
        <v>887</v>
      </c>
      <c r="P123" s="374" t="s">
        <v>885</v>
      </c>
      <c r="Q123" s="1170" t="s">
        <v>886</v>
      </c>
      <c r="R123" s="1171"/>
      <c r="S123" s="376" t="s">
        <v>887</v>
      </c>
    </row>
    <row r="124" spans="2:25" ht="23.25" customHeight="1" outlineLevel="1" x14ac:dyDescent="0.35">
      <c r="B124" s="1323"/>
      <c r="C124" s="1328"/>
      <c r="D124" s="421"/>
      <c r="E124" s="1330"/>
      <c r="F124" s="1331"/>
      <c r="G124" s="378"/>
      <c r="H124" s="620"/>
      <c r="I124" s="1181"/>
      <c r="J124" s="1182"/>
      <c r="K124" s="622"/>
      <c r="L124" s="620"/>
      <c r="M124" s="1181"/>
      <c r="N124" s="1182"/>
      <c r="O124" s="622"/>
      <c r="P124" s="620"/>
      <c r="Q124" s="1181"/>
      <c r="R124" s="1182"/>
      <c r="S124" s="622"/>
      <c r="Y124" s="509"/>
    </row>
    <row r="125" spans="2:25" ht="23.25" customHeight="1" outlineLevel="1" x14ac:dyDescent="0.35">
      <c r="B125" s="1323"/>
      <c r="C125" s="1328"/>
      <c r="D125" s="374" t="s">
        <v>885</v>
      </c>
      <c r="E125" s="1170" t="s">
        <v>886</v>
      </c>
      <c r="F125" s="1171"/>
      <c r="G125" s="376" t="s">
        <v>887</v>
      </c>
      <c r="H125" s="374" t="s">
        <v>885</v>
      </c>
      <c r="I125" s="1170" t="s">
        <v>886</v>
      </c>
      <c r="J125" s="1171"/>
      <c r="K125" s="376" t="s">
        <v>887</v>
      </c>
      <c r="L125" s="374" t="s">
        <v>885</v>
      </c>
      <c r="M125" s="1170" t="s">
        <v>886</v>
      </c>
      <c r="N125" s="1171"/>
      <c r="O125" s="376" t="s">
        <v>887</v>
      </c>
      <c r="P125" s="374" t="s">
        <v>885</v>
      </c>
      <c r="Q125" s="1170" t="s">
        <v>886</v>
      </c>
      <c r="R125" s="1171"/>
      <c r="S125" s="376" t="s">
        <v>887</v>
      </c>
    </row>
    <row r="126" spans="2:25" ht="23.25" customHeight="1" outlineLevel="1" x14ac:dyDescent="0.35">
      <c r="B126" s="1323"/>
      <c r="C126" s="1328"/>
      <c r="D126" s="421"/>
      <c r="E126" s="1330"/>
      <c r="F126" s="1331"/>
      <c r="G126" s="378"/>
      <c r="H126" s="620"/>
      <c r="I126" s="1181"/>
      <c r="J126" s="1182"/>
      <c r="K126" s="622"/>
      <c r="L126" s="620"/>
      <c r="M126" s="1181"/>
      <c r="N126" s="1182"/>
      <c r="O126" s="622"/>
      <c r="P126" s="620"/>
      <c r="Q126" s="1181"/>
      <c r="R126" s="1182"/>
      <c r="S126" s="622"/>
    </row>
    <row r="127" spans="2:25" ht="23.25" customHeight="1" outlineLevel="1" x14ac:dyDescent="0.35">
      <c r="B127" s="1323"/>
      <c r="C127" s="1328"/>
      <c r="D127" s="374" t="s">
        <v>885</v>
      </c>
      <c r="E127" s="1170" t="s">
        <v>886</v>
      </c>
      <c r="F127" s="1171"/>
      <c r="G127" s="376" t="s">
        <v>887</v>
      </c>
      <c r="H127" s="374" t="s">
        <v>885</v>
      </c>
      <c r="I127" s="1170" t="s">
        <v>886</v>
      </c>
      <c r="J127" s="1171"/>
      <c r="K127" s="376" t="s">
        <v>887</v>
      </c>
      <c r="L127" s="374" t="s">
        <v>885</v>
      </c>
      <c r="M127" s="1170" t="s">
        <v>886</v>
      </c>
      <c r="N127" s="1171"/>
      <c r="O127" s="376" t="s">
        <v>887</v>
      </c>
      <c r="P127" s="374" t="s">
        <v>885</v>
      </c>
      <c r="Q127" s="1170" t="s">
        <v>886</v>
      </c>
      <c r="R127" s="1171"/>
      <c r="S127" s="376" t="s">
        <v>887</v>
      </c>
    </row>
    <row r="128" spans="2:25" ht="23.25" customHeight="1" outlineLevel="1" thickBot="1" x14ac:dyDescent="0.4">
      <c r="B128" s="1324"/>
      <c r="C128" s="1329"/>
      <c r="D128" s="422"/>
      <c r="E128" s="1320"/>
      <c r="F128" s="1321"/>
      <c r="G128" s="382"/>
      <c r="H128" s="623"/>
      <c r="I128" s="1172"/>
      <c r="J128" s="1173"/>
      <c r="K128" s="624"/>
      <c r="L128" s="623"/>
      <c r="M128" s="1172"/>
      <c r="N128" s="1173"/>
      <c r="O128" s="624"/>
      <c r="P128" s="623"/>
      <c r="Q128" s="1172"/>
      <c r="R128" s="1173"/>
      <c r="S128" s="624"/>
    </row>
    <row r="129" spans="2:19" ht="15" thickBot="1" x14ac:dyDescent="0.4">
      <c r="B129" s="367"/>
      <c r="C129" s="367"/>
    </row>
    <row r="130" spans="2:19" ht="15" thickBot="1" x14ac:dyDescent="0.4">
      <c r="B130" s="367"/>
      <c r="C130" s="367"/>
      <c r="D130" s="1174" t="s">
        <v>779</v>
      </c>
      <c r="E130" s="1175"/>
      <c r="F130" s="1175"/>
      <c r="G130" s="1176"/>
      <c r="H130" s="1174" t="s">
        <v>780</v>
      </c>
      <c r="I130" s="1175"/>
      <c r="J130" s="1175"/>
      <c r="K130" s="1176"/>
      <c r="L130" s="1184" t="s">
        <v>1303</v>
      </c>
      <c r="M130" s="1185"/>
      <c r="N130" s="1185"/>
      <c r="O130" s="1186"/>
      <c r="P130" s="1174" t="s">
        <v>779</v>
      </c>
      <c r="Q130" s="1175"/>
      <c r="R130" s="1175"/>
      <c r="S130" s="1176"/>
    </row>
    <row r="131" spans="2:19" x14ac:dyDescent="0.35">
      <c r="B131" s="1232" t="s">
        <v>888</v>
      </c>
      <c r="C131" s="1262" t="s">
        <v>889</v>
      </c>
      <c r="D131" s="1148" t="s">
        <v>890</v>
      </c>
      <c r="E131" s="1183"/>
      <c r="F131" s="1183"/>
      <c r="G131" s="1178"/>
      <c r="H131" s="1148" t="s">
        <v>890</v>
      </c>
      <c r="I131" s="1183"/>
      <c r="J131" s="1183"/>
      <c r="K131" s="1178"/>
      <c r="L131" s="1148" t="s">
        <v>890</v>
      </c>
      <c r="M131" s="1183"/>
      <c r="N131" s="1183"/>
      <c r="O131" s="1178"/>
      <c r="P131" s="1148" t="s">
        <v>890</v>
      </c>
      <c r="Q131" s="1183"/>
      <c r="R131" s="1183"/>
      <c r="S131" s="1178"/>
    </row>
    <row r="132" spans="2:19" ht="45" customHeight="1" x14ac:dyDescent="0.35">
      <c r="B132" s="1234"/>
      <c r="C132" s="1264"/>
      <c r="D132" s="1167"/>
      <c r="E132" s="1168"/>
      <c r="F132" s="1168"/>
      <c r="G132" s="1169"/>
      <c r="H132" s="1167"/>
      <c r="I132" s="1168"/>
      <c r="J132" s="1168"/>
      <c r="K132" s="1169"/>
      <c r="L132" s="1167"/>
      <c r="M132" s="1168"/>
      <c r="N132" s="1168"/>
      <c r="O132" s="1169"/>
      <c r="P132" s="1167"/>
      <c r="Q132" s="1168"/>
      <c r="R132" s="1168"/>
      <c r="S132" s="1169"/>
    </row>
    <row r="133" spans="2:19" ht="32.25" customHeight="1" x14ac:dyDescent="0.35">
      <c r="B133" s="1248" t="s">
        <v>1308</v>
      </c>
      <c r="C133" s="1258" t="s">
        <v>891</v>
      </c>
      <c r="D133" s="417" t="s">
        <v>892</v>
      </c>
      <c r="E133" s="391" t="s">
        <v>777</v>
      </c>
      <c r="F133" s="375" t="s">
        <v>801</v>
      </c>
      <c r="G133" s="376" t="s">
        <v>817</v>
      </c>
      <c r="H133" s="417" t="s">
        <v>892</v>
      </c>
      <c r="I133" s="391" t="s">
        <v>777</v>
      </c>
      <c r="J133" s="375" t="s">
        <v>801</v>
      </c>
      <c r="K133" s="376" t="s">
        <v>817</v>
      </c>
      <c r="L133" s="417" t="s">
        <v>892</v>
      </c>
      <c r="M133" s="517" t="s">
        <v>777</v>
      </c>
      <c r="N133" s="375" t="s">
        <v>801</v>
      </c>
      <c r="O133" s="376" t="s">
        <v>817</v>
      </c>
      <c r="P133" s="417" t="s">
        <v>892</v>
      </c>
      <c r="Q133" s="567" t="s">
        <v>777</v>
      </c>
      <c r="R133" s="375" t="s">
        <v>801</v>
      </c>
      <c r="S133" s="376" t="s">
        <v>817</v>
      </c>
    </row>
    <row r="134" spans="2:19" ht="23.25" customHeight="1" x14ac:dyDescent="0.35">
      <c r="B134" s="1249"/>
      <c r="C134" s="1261"/>
      <c r="D134" s="608"/>
      <c r="E134" s="625"/>
      <c r="F134" s="626"/>
      <c r="G134" s="609"/>
      <c r="H134" s="608"/>
      <c r="I134" s="627"/>
      <c r="J134" s="619"/>
      <c r="K134" s="628"/>
      <c r="L134" s="608"/>
      <c r="M134" s="627"/>
      <c r="N134" s="619"/>
      <c r="O134" s="628"/>
      <c r="P134" s="608"/>
      <c r="Q134" s="625"/>
      <c r="R134" s="626"/>
      <c r="S134" s="609"/>
    </row>
    <row r="135" spans="2:19" ht="29.25" customHeight="1" x14ac:dyDescent="0.35">
      <c r="B135" s="1249"/>
      <c r="C135" s="1258" t="s">
        <v>893</v>
      </c>
      <c r="D135" s="374" t="s">
        <v>894</v>
      </c>
      <c r="E135" s="1170" t="s">
        <v>895</v>
      </c>
      <c r="F135" s="1171"/>
      <c r="G135" s="376" t="s">
        <v>896</v>
      </c>
      <c r="H135" s="374" t="s">
        <v>894</v>
      </c>
      <c r="I135" s="1170" t="s">
        <v>895</v>
      </c>
      <c r="J135" s="1171"/>
      <c r="K135" s="376" t="s">
        <v>896</v>
      </c>
      <c r="L135" s="374" t="s">
        <v>894</v>
      </c>
      <c r="M135" s="1170" t="s">
        <v>895</v>
      </c>
      <c r="N135" s="1171"/>
      <c r="O135" s="376" t="s">
        <v>896</v>
      </c>
      <c r="P135" s="374" t="s">
        <v>894</v>
      </c>
      <c r="Q135" s="1170" t="s">
        <v>895</v>
      </c>
      <c r="R135" s="1171"/>
      <c r="S135" s="376" t="s">
        <v>896</v>
      </c>
    </row>
    <row r="136" spans="2:19" ht="39" customHeight="1" thickBot="1" x14ac:dyDescent="0.4">
      <c r="B136" s="1254"/>
      <c r="C136" s="1259"/>
      <c r="D136" s="623"/>
      <c r="E136" s="1172"/>
      <c r="F136" s="1173"/>
      <c r="G136" s="624"/>
      <c r="H136" s="623"/>
      <c r="I136" s="1172"/>
      <c r="J136" s="1173"/>
      <c r="K136" s="624"/>
      <c r="L136" s="623"/>
      <c r="M136" s="1172"/>
      <c r="N136" s="1173"/>
      <c r="O136" s="624"/>
      <c r="P136" s="623"/>
      <c r="Q136" s="1172"/>
      <c r="R136" s="1173"/>
      <c r="S136" s="624"/>
    </row>
    <row r="138" spans="2:19" hidden="1" x14ac:dyDescent="0.35"/>
    <row r="139" spans="2:19" hidden="1" x14ac:dyDescent="0.35"/>
    <row r="140" spans="2:19" ht="15" hidden="1" customHeight="1" x14ac:dyDescent="0.35"/>
    <row r="141" spans="2:19" ht="15" hidden="1" customHeight="1" x14ac:dyDescent="0.35"/>
    <row r="142" spans="2:19" ht="15" hidden="1" customHeight="1" x14ac:dyDescent="0.35">
      <c r="D142" t="s">
        <v>897</v>
      </c>
    </row>
    <row r="143" spans="2:19" ht="15" hidden="1" customHeight="1" x14ac:dyDescent="0.35">
      <c r="D143" t="s">
        <v>898</v>
      </c>
      <c r="E143" t="s">
        <v>899</v>
      </c>
      <c r="F143" t="s">
        <v>900</v>
      </c>
      <c r="H143" t="s">
        <v>901</v>
      </c>
      <c r="I143" t="s">
        <v>902</v>
      </c>
    </row>
    <row r="144" spans="2:19" ht="15" hidden="1" customHeight="1" x14ac:dyDescent="0.35">
      <c r="D144" t="s">
        <v>903</v>
      </c>
      <c r="E144" t="s">
        <v>904</v>
      </c>
      <c r="F144" t="s">
        <v>905</v>
      </c>
      <c r="H144" t="s">
        <v>906</v>
      </c>
      <c r="I144" t="s">
        <v>907</v>
      </c>
    </row>
    <row r="145" spans="2:11" ht="15" hidden="1" customHeight="1" x14ac:dyDescent="0.35">
      <c r="D145" t="s">
        <v>908</v>
      </c>
      <c r="E145" t="s">
        <v>909</v>
      </c>
      <c r="F145" t="s">
        <v>910</v>
      </c>
      <c r="H145" t="s">
        <v>911</v>
      </c>
      <c r="I145" t="s">
        <v>912</v>
      </c>
    </row>
    <row r="146" spans="2:11" ht="15" hidden="1" customHeight="1" x14ac:dyDescent="0.35">
      <c r="D146" t="s">
        <v>913</v>
      </c>
      <c r="F146" t="s">
        <v>914</v>
      </c>
      <c r="G146" t="s">
        <v>915</v>
      </c>
      <c r="H146" t="s">
        <v>916</v>
      </c>
      <c r="I146" t="s">
        <v>917</v>
      </c>
      <c r="K146" t="s">
        <v>918</v>
      </c>
    </row>
    <row r="147" spans="2:11" ht="15" hidden="1" customHeight="1" x14ac:dyDescent="0.35">
      <c r="D147" t="s">
        <v>919</v>
      </c>
      <c r="F147" t="s">
        <v>920</v>
      </c>
      <c r="G147" t="s">
        <v>921</v>
      </c>
      <c r="H147" t="s">
        <v>922</v>
      </c>
      <c r="I147" t="s">
        <v>923</v>
      </c>
      <c r="K147" t="s">
        <v>924</v>
      </c>
    </row>
    <row r="148" spans="2:11" ht="15" hidden="1" customHeight="1" x14ac:dyDescent="0.35">
      <c r="D148" t="s">
        <v>925</v>
      </c>
      <c r="E148" s="423" t="s">
        <v>926</v>
      </c>
      <c r="G148" t="s">
        <v>927</v>
      </c>
      <c r="H148" t="s">
        <v>928</v>
      </c>
      <c r="K148" t="s">
        <v>929</v>
      </c>
    </row>
    <row r="149" spans="2:11" ht="15" hidden="1" customHeight="1" x14ac:dyDescent="0.35">
      <c r="D149" t="s">
        <v>930</v>
      </c>
      <c r="E149" s="424" t="s">
        <v>931</v>
      </c>
      <c r="K149" t="s">
        <v>932</v>
      </c>
    </row>
    <row r="150" spans="2:11" ht="15" hidden="1" customHeight="1" x14ac:dyDescent="0.35">
      <c r="E150" s="425" t="s">
        <v>933</v>
      </c>
      <c r="H150" t="s">
        <v>934</v>
      </c>
      <c r="K150" t="s">
        <v>935</v>
      </c>
    </row>
    <row r="151" spans="2:11" ht="15" hidden="1" customHeight="1" x14ac:dyDescent="0.35">
      <c r="H151" t="s">
        <v>936</v>
      </c>
      <c r="K151" t="s">
        <v>937</v>
      </c>
    </row>
    <row r="152" spans="2:11" ht="15" hidden="1" customHeight="1" x14ac:dyDescent="0.35">
      <c r="H152" t="s">
        <v>938</v>
      </c>
      <c r="K152" t="s">
        <v>939</v>
      </c>
    </row>
    <row r="153" spans="2:11" ht="15" hidden="1" customHeight="1" x14ac:dyDescent="0.35">
      <c r="B153" t="s">
        <v>940</v>
      </c>
      <c r="C153" t="s">
        <v>941</v>
      </c>
      <c r="D153" t="s">
        <v>940</v>
      </c>
      <c r="G153" t="s">
        <v>861</v>
      </c>
      <c r="H153" t="s">
        <v>942</v>
      </c>
      <c r="J153" t="s">
        <v>943</v>
      </c>
      <c r="K153" t="s">
        <v>944</v>
      </c>
    </row>
    <row r="154" spans="2:11" ht="15" hidden="1" customHeight="1" x14ac:dyDescent="0.35">
      <c r="B154">
        <v>1</v>
      </c>
      <c r="C154" t="s">
        <v>945</v>
      </c>
      <c r="D154" t="s">
        <v>946</v>
      </c>
      <c r="E154" t="s">
        <v>817</v>
      </c>
      <c r="F154" t="s">
        <v>245</v>
      </c>
      <c r="G154" t="s">
        <v>947</v>
      </c>
      <c r="H154" t="s">
        <v>948</v>
      </c>
      <c r="J154" t="s">
        <v>929</v>
      </c>
      <c r="K154" t="s">
        <v>949</v>
      </c>
    </row>
    <row r="155" spans="2:11" ht="15" hidden="1" customHeight="1" x14ac:dyDescent="0.35">
      <c r="B155">
        <v>2</v>
      </c>
      <c r="C155" t="s">
        <v>950</v>
      </c>
      <c r="D155" t="s">
        <v>819</v>
      </c>
      <c r="E155" t="s">
        <v>801</v>
      </c>
      <c r="F155" t="s">
        <v>250</v>
      </c>
      <c r="G155" t="s">
        <v>951</v>
      </c>
      <c r="J155" t="s">
        <v>952</v>
      </c>
      <c r="K155" t="s">
        <v>953</v>
      </c>
    </row>
    <row r="156" spans="2:11" ht="15" hidden="1" customHeight="1" x14ac:dyDescent="0.35">
      <c r="B156">
        <v>3</v>
      </c>
      <c r="C156" t="s">
        <v>954</v>
      </c>
      <c r="D156" t="s">
        <v>955</v>
      </c>
      <c r="E156" t="s">
        <v>777</v>
      </c>
      <c r="G156" t="s">
        <v>253</v>
      </c>
      <c r="J156" t="s">
        <v>956</v>
      </c>
      <c r="K156" t="s">
        <v>957</v>
      </c>
    </row>
    <row r="157" spans="2:11" ht="15" hidden="1" customHeight="1" x14ac:dyDescent="0.35">
      <c r="B157">
        <v>4</v>
      </c>
      <c r="C157" t="s">
        <v>948</v>
      </c>
      <c r="H157" t="s">
        <v>958</v>
      </c>
      <c r="I157" t="s">
        <v>959</v>
      </c>
      <c r="J157" t="s">
        <v>960</v>
      </c>
      <c r="K157" t="s">
        <v>961</v>
      </c>
    </row>
    <row r="158" spans="2:11" ht="15" hidden="1" customHeight="1" x14ac:dyDescent="0.35">
      <c r="D158" t="s">
        <v>253</v>
      </c>
      <c r="H158" t="s">
        <v>962</v>
      </c>
      <c r="I158" t="s">
        <v>963</v>
      </c>
      <c r="J158" t="s">
        <v>964</v>
      </c>
      <c r="K158" t="s">
        <v>965</v>
      </c>
    </row>
    <row r="159" spans="2:11" ht="15" hidden="1" customHeight="1" x14ac:dyDescent="0.35">
      <c r="D159" t="s">
        <v>850</v>
      </c>
      <c r="H159" t="s">
        <v>966</v>
      </c>
      <c r="I159" t="s">
        <v>967</v>
      </c>
      <c r="J159" t="s">
        <v>968</v>
      </c>
      <c r="K159" t="s">
        <v>969</v>
      </c>
    </row>
    <row r="160" spans="2:11" ht="15" hidden="1" customHeight="1" x14ac:dyDescent="0.35">
      <c r="D160" t="s">
        <v>820</v>
      </c>
      <c r="H160" t="s">
        <v>970</v>
      </c>
      <c r="J160" t="s">
        <v>778</v>
      </c>
      <c r="K160" t="s">
        <v>971</v>
      </c>
    </row>
    <row r="161" spans="2:11" ht="15" hidden="1" customHeight="1" x14ac:dyDescent="0.35">
      <c r="H161" t="s">
        <v>972</v>
      </c>
      <c r="J161" t="s">
        <v>973</v>
      </c>
    </row>
    <row r="162" spans="2:11" ht="60" hidden="1" customHeight="1" x14ac:dyDescent="0.35">
      <c r="D162" s="383" t="s">
        <v>974</v>
      </c>
      <c r="E162" t="s">
        <v>975</v>
      </c>
      <c r="F162" t="s">
        <v>822</v>
      </c>
      <c r="G162" t="s">
        <v>976</v>
      </c>
      <c r="H162" t="s">
        <v>977</v>
      </c>
      <c r="I162" t="s">
        <v>857</v>
      </c>
      <c r="J162" t="s">
        <v>978</v>
      </c>
      <c r="K162" t="s">
        <v>979</v>
      </c>
    </row>
    <row r="163" spans="2:11" ht="75" hidden="1" customHeight="1" x14ac:dyDescent="0.35">
      <c r="B163" t="s">
        <v>980</v>
      </c>
      <c r="C163" t="s">
        <v>773</v>
      </c>
      <c r="D163" s="383" t="s">
        <v>981</v>
      </c>
      <c r="E163" t="s">
        <v>982</v>
      </c>
      <c r="F163" t="s">
        <v>983</v>
      </c>
      <c r="G163" t="s">
        <v>843</v>
      </c>
      <c r="H163" t="s">
        <v>984</v>
      </c>
      <c r="I163" t="s">
        <v>985</v>
      </c>
      <c r="J163" t="s">
        <v>986</v>
      </c>
      <c r="K163" t="s">
        <v>987</v>
      </c>
    </row>
    <row r="164" spans="2:11" ht="45" hidden="1" customHeight="1" x14ac:dyDescent="0.35">
      <c r="B164" t="s">
        <v>988</v>
      </c>
      <c r="C164" t="s">
        <v>989</v>
      </c>
      <c r="D164" s="383" t="s">
        <v>990</v>
      </c>
      <c r="E164" t="s">
        <v>991</v>
      </c>
      <c r="F164" t="s">
        <v>992</v>
      </c>
      <c r="G164" t="s">
        <v>993</v>
      </c>
      <c r="H164" t="s">
        <v>851</v>
      </c>
      <c r="I164" t="s">
        <v>994</v>
      </c>
      <c r="J164" t="s">
        <v>995</v>
      </c>
      <c r="K164" t="s">
        <v>996</v>
      </c>
    </row>
    <row r="165" spans="2:11" ht="15" hidden="1" customHeight="1" x14ac:dyDescent="0.35">
      <c r="B165" t="s">
        <v>776</v>
      </c>
      <c r="C165" t="s">
        <v>997</v>
      </c>
      <c r="F165" t="s">
        <v>821</v>
      </c>
      <c r="G165" t="s">
        <v>998</v>
      </c>
      <c r="H165" t="s">
        <v>849</v>
      </c>
      <c r="I165" t="s">
        <v>999</v>
      </c>
      <c r="J165" t="s">
        <v>1000</v>
      </c>
      <c r="K165" t="s">
        <v>1001</v>
      </c>
    </row>
    <row r="166" spans="2:11" ht="15" hidden="1" customHeight="1" x14ac:dyDescent="0.35">
      <c r="B166" t="s">
        <v>1002</v>
      </c>
      <c r="G166" t="s">
        <v>842</v>
      </c>
      <c r="H166" t="s">
        <v>1003</v>
      </c>
      <c r="I166" t="s">
        <v>856</v>
      </c>
      <c r="J166" t="s">
        <v>1004</v>
      </c>
      <c r="K166" t="s">
        <v>1005</v>
      </c>
    </row>
    <row r="167" spans="2:11" ht="15" hidden="1" customHeight="1" x14ac:dyDescent="0.35">
      <c r="C167" t="s">
        <v>1006</v>
      </c>
      <c r="J167" t="s">
        <v>1007</v>
      </c>
    </row>
    <row r="168" spans="2:11" ht="15" hidden="1" customHeight="1" x14ac:dyDescent="0.35">
      <c r="C168" t="s">
        <v>1008</v>
      </c>
      <c r="I168" t="s">
        <v>1009</v>
      </c>
      <c r="J168" t="s">
        <v>1010</v>
      </c>
    </row>
    <row r="169" spans="2:11" ht="15" hidden="1" customHeight="1" x14ac:dyDescent="0.35">
      <c r="B169" s="426" t="s">
        <v>1011</v>
      </c>
      <c r="C169" t="s">
        <v>1012</v>
      </c>
      <c r="I169" t="s">
        <v>1013</v>
      </c>
      <c r="J169" t="s">
        <v>1014</v>
      </c>
    </row>
    <row r="170" spans="2:11" ht="15" hidden="1" customHeight="1" x14ac:dyDescent="0.35">
      <c r="B170" s="426" t="s">
        <v>257</v>
      </c>
      <c r="C170" t="s">
        <v>1015</v>
      </c>
      <c r="D170" t="s">
        <v>1016</v>
      </c>
      <c r="E170" t="s">
        <v>1017</v>
      </c>
      <c r="I170" t="s">
        <v>1018</v>
      </c>
      <c r="J170" t="s">
        <v>943</v>
      </c>
    </row>
    <row r="171" spans="2:11" ht="15" hidden="1" customHeight="1" x14ac:dyDescent="0.35">
      <c r="B171" s="426" t="s">
        <v>249</v>
      </c>
      <c r="D171" t="s">
        <v>1019</v>
      </c>
      <c r="E171" t="s">
        <v>1020</v>
      </c>
      <c r="H171" t="s">
        <v>906</v>
      </c>
      <c r="I171" t="s">
        <v>1021</v>
      </c>
    </row>
    <row r="172" spans="2:11" ht="15" hidden="1" customHeight="1" x14ac:dyDescent="0.35">
      <c r="B172" s="426" t="s">
        <v>260</v>
      </c>
      <c r="D172" t="s">
        <v>1022</v>
      </c>
      <c r="E172" t="s">
        <v>1023</v>
      </c>
      <c r="H172" t="s">
        <v>916</v>
      </c>
      <c r="I172" t="s">
        <v>1024</v>
      </c>
      <c r="J172" t="s">
        <v>1025</v>
      </c>
    </row>
    <row r="173" spans="2:11" ht="15" hidden="1" customHeight="1" x14ac:dyDescent="0.35">
      <c r="B173" s="426" t="s">
        <v>1026</v>
      </c>
      <c r="C173" t="s">
        <v>1027</v>
      </c>
      <c r="D173" t="s">
        <v>1028</v>
      </c>
      <c r="H173" t="s">
        <v>922</v>
      </c>
      <c r="I173" t="s">
        <v>1029</v>
      </c>
      <c r="J173" t="s">
        <v>1030</v>
      </c>
    </row>
    <row r="174" spans="2:11" ht="15" hidden="1" customHeight="1" x14ac:dyDescent="0.35">
      <c r="B174" s="426" t="s">
        <v>1031</v>
      </c>
      <c r="C174" t="s">
        <v>1032</v>
      </c>
      <c r="H174" t="s">
        <v>928</v>
      </c>
      <c r="I174" t="s">
        <v>1033</v>
      </c>
    </row>
    <row r="175" spans="2:11" ht="15" hidden="1" customHeight="1" x14ac:dyDescent="0.35">
      <c r="B175" s="426" t="s">
        <v>1034</v>
      </c>
      <c r="C175" t="s">
        <v>1035</v>
      </c>
      <c r="E175" t="s">
        <v>1036</v>
      </c>
      <c r="H175" t="s">
        <v>1037</v>
      </c>
      <c r="I175" t="s">
        <v>1038</v>
      </c>
    </row>
    <row r="176" spans="2:11" ht="15" hidden="1" customHeight="1" x14ac:dyDescent="0.35">
      <c r="B176" s="426" t="s">
        <v>1039</v>
      </c>
      <c r="C176" t="s">
        <v>1040</v>
      </c>
      <c r="E176" t="s">
        <v>1041</v>
      </c>
      <c r="H176" t="s">
        <v>1042</v>
      </c>
      <c r="I176" t="s">
        <v>1043</v>
      </c>
    </row>
    <row r="177" spans="2:9" ht="15" hidden="1" customHeight="1" x14ac:dyDescent="0.35">
      <c r="B177" s="426" t="s">
        <v>1044</v>
      </c>
      <c r="C177" t="s">
        <v>1045</v>
      </c>
      <c r="E177" t="s">
        <v>1046</v>
      </c>
      <c r="H177" t="s">
        <v>1047</v>
      </c>
      <c r="I177" t="s">
        <v>1048</v>
      </c>
    </row>
    <row r="178" spans="2:9" ht="15" hidden="1" customHeight="1" x14ac:dyDescent="0.35">
      <c r="B178" s="426" t="s">
        <v>1049</v>
      </c>
      <c r="C178" t="s">
        <v>1050</v>
      </c>
      <c r="E178" t="s">
        <v>1051</v>
      </c>
      <c r="H178" t="s">
        <v>1052</v>
      </c>
      <c r="I178" t="s">
        <v>1053</v>
      </c>
    </row>
    <row r="179" spans="2:9" ht="15" hidden="1" customHeight="1" x14ac:dyDescent="0.35">
      <c r="B179" s="426" t="s">
        <v>1054</v>
      </c>
      <c r="C179" t="s">
        <v>1055</v>
      </c>
      <c r="E179" t="s">
        <v>1056</v>
      </c>
      <c r="H179" t="s">
        <v>1057</v>
      </c>
      <c r="I179" t="s">
        <v>1058</v>
      </c>
    </row>
    <row r="180" spans="2:9" ht="15" hidden="1" customHeight="1" x14ac:dyDescent="0.35">
      <c r="B180" s="426" t="s">
        <v>1059</v>
      </c>
      <c r="C180" t="s">
        <v>943</v>
      </c>
      <c r="E180" t="s">
        <v>1060</v>
      </c>
      <c r="H180" t="s">
        <v>1061</v>
      </c>
      <c r="I180" t="s">
        <v>1062</v>
      </c>
    </row>
    <row r="181" spans="2:9" ht="15" hidden="1" customHeight="1" x14ac:dyDescent="0.35">
      <c r="B181" s="426" t="s">
        <v>1063</v>
      </c>
      <c r="E181" t="s">
        <v>1064</v>
      </c>
      <c r="H181" t="s">
        <v>1065</v>
      </c>
      <c r="I181" t="s">
        <v>1066</v>
      </c>
    </row>
    <row r="182" spans="2:9" ht="15" hidden="1" customHeight="1" x14ac:dyDescent="0.35">
      <c r="B182" s="426" t="s">
        <v>1067</v>
      </c>
      <c r="E182" t="s">
        <v>1068</v>
      </c>
      <c r="H182" t="s">
        <v>1069</v>
      </c>
      <c r="I182" t="s">
        <v>1070</v>
      </c>
    </row>
    <row r="183" spans="2:9" ht="15" hidden="1" customHeight="1" x14ac:dyDescent="0.35">
      <c r="B183" s="426" t="s">
        <v>1071</v>
      </c>
      <c r="E183" t="s">
        <v>1072</v>
      </c>
      <c r="H183" t="s">
        <v>1073</v>
      </c>
      <c r="I183" t="s">
        <v>1074</v>
      </c>
    </row>
    <row r="184" spans="2:9" ht="15" hidden="1" customHeight="1" x14ac:dyDescent="0.35">
      <c r="B184" s="426" t="s">
        <v>1075</v>
      </c>
      <c r="H184" t="s">
        <v>1076</v>
      </c>
      <c r="I184" t="s">
        <v>1077</v>
      </c>
    </row>
    <row r="185" spans="2:9" ht="15" hidden="1" customHeight="1" x14ac:dyDescent="0.35">
      <c r="B185" s="426" t="s">
        <v>1078</v>
      </c>
      <c r="H185" t="s">
        <v>1079</v>
      </c>
    </row>
    <row r="186" spans="2:9" ht="15" hidden="1" customHeight="1" x14ac:dyDescent="0.35">
      <c r="B186" s="426" t="s">
        <v>1080</v>
      </c>
      <c r="H186" t="s">
        <v>1081</v>
      </c>
    </row>
    <row r="187" spans="2:9" ht="15" hidden="1" customHeight="1" x14ac:dyDescent="0.35">
      <c r="B187" s="426" t="s">
        <v>1082</v>
      </c>
      <c r="H187" t="s">
        <v>1083</v>
      </c>
    </row>
    <row r="188" spans="2:9" ht="15" hidden="1" customHeight="1" x14ac:dyDescent="0.35">
      <c r="B188" s="426" t="s">
        <v>1084</v>
      </c>
      <c r="H188" t="s">
        <v>1085</v>
      </c>
    </row>
    <row r="189" spans="2:9" ht="15" hidden="1" customHeight="1" x14ac:dyDescent="0.35">
      <c r="B189" s="426" t="s">
        <v>1086</v>
      </c>
      <c r="D189" t="s">
        <v>1087</v>
      </c>
      <c r="H189" t="s">
        <v>1088</v>
      </c>
    </row>
    <row r="190" spans="2:9" ht="15" hidden="1" customHeight="1" x14ac:dyDescent="0.35">
      <c r="B190" s="426" t="s">
        <v>1089</v>
      </c>
      <c r="D190" t="s">
        <v>1090</v>
      </c>
      <c r="H190" t="s">
        <v>1091</v>
      </c>
    </row>
    <row r="191" spans="2:9" ht="15" hidden="1" customHeight="1" x14ac:dyDescent="0.35">
      <c r="B191" s="426" t="s">
        <v>1092</v>
      </c>
      <c r="D191" t="s">
        <v>1093</v>
      </c>
      <c r="H191" t="s">
        <v>1094</v>
      </c>
    </row>
    <row r="192" spans="2:9" ht="15" hidden="1" customHeight="1" x14ac:dyDescent="0.35">
      <c r="B192" s="426" t="s">
        <v>1095</v>
      </c>
      <c r="D192" t="s">
        <v>1090</v>
      </c>
      <c r="H192" t="s">
        <v>1096</v>
      </c>
    </row>
    <row r="193" spans="2:4" ht="15" hidden="1" customHeight="1" x14ac:dyDescent="0.35">
      <c r="B193" s="426" t="s">
        <v>1097</v>
      </c>
      <c r="D193" t="s">
        <v>1098</v>
      </c>
    </row>
    <row r="194" spans="2:4" ht="15" hidden="1" customHeight="1" x14ac:dyDescent="0.35">
      <c r="B194" s="426" t="s">
        <v>1099</v>
      </c>
      <c r="D194" t="s">
        <v>1090</v>
      </c>
    </row>
    <row r="195" spans="2:4" ht="15" hidden="1" customHeight="1" x14ac:dyDescent="0.35">
      <c r="B195" s="426" t="s">
        <v>1100</v>
      </c>
    </row>
    <row r="196" spans="2:4" ht="15" hidden="1" customHeight="1" x14ac:dyDescent="0.35">
      <c r="B196" s="426" t="s">
        <v>1101</v>
      </c>
    </row>
    <row r="197" spans="2:4" ht="15" hidden="1" customHeight="1" x14ac:dyDescent="0.35">
      <c r="B197" s="426" t="s">
        <v>1102</v>
      </c>
    </row>
    <row r="198" spans="2:4" ht="15" hidden="1" customHeight="1" x14ac:dyDescent="0.35">
      <c r="B198" s="426" t="s">
        <v>1103</v>
      </c>
    </row>
    <row r="199" spans="2:4" ht="15" hidden="1" customHeight="1" x14ac:dyDescent="0.35">
      <c r="B199" s="426" t="s">
        <v>1104</v>
      </c>
    </row>
    <row r="200" spans="2:4" ht="15" hidden="1" customHeight="1" x14ac:dyDescent="0.35">
      <c r="B200" s="426" t="s">
        <v>1105</v>
      </c>
    </row>
    <row r="201" spans="2:4" ht="15" hidden="1" customHeight="1" x14ac:dyDescent="0.35">
      <c r="B201" s="426" t="s">
        <v>1106</v>
      </c>
    </row>
    <row r="202" spans="2:4" ht="15" hidden="1" customHeight="1" x14ac:dyDescent="0.35">
      <c r="B202" s="426" t="s">
        <v>1107</v>
      </c>
    </row>
    <row r="203" spans="2:4" ht="15" hidden="1" customHeight="1" x14ac:dyDescent="0.35">
      <c r="B203" s="426" t="s">
        <v>1108</v>
      </c>
    </row>
    <row r="204" spans="2:4" ht="15" hidden="1" customHeight="1" x14ac:dyDescent="0.35">
      <c r="B204" s="426" t="s">
        <v>280</v>
      </c>
    </row>
    <row r="205" spans="2:4" ht="15" hidden="1" customHeight="1" x14ac:dyDescent="0.35">
      <c r="B205" s="426" t="s">
        <v>284</v>
      </c>
    </row>
    <row r="206" spans="2:4" ht="15" hidden="1" customHeight="1" x14ac:dyDescent="0.35">
      <c r="B206" s="426" t="s">
        <v>286</v>
      </c>
    </row>
    <row r="207" spans="2:4" ht="15" hidden="1" customHeight="1" x14ac:dyDescent="0.35">
      <c r="B207" s="426" t="s">
        <v>289</v>
      </c>
    </row>
    <row r="208" spans="2:4" ht="15" hidden="1" customHeight="1" x14ac:dyDescent="0.35">
      <c r="B208" s="426" t="s">
        <v>254</v>
      </c>
    </row>
    <row r="209" spans="2:2" ht="15" hidden="1" customHeight="1" x14ac:dyDescent="0.35">
      <c r="B209" s="426" t="s">
        <v>292</v>
      </c>
    </row>
    <row r="210" spans="2:2" ht="15" hidden="1" customHeight="1" x14ac:dyDescent="0.35">
      <c r="B210" s="426" t="s">
        <v>294</v>
      </c>
    </row>
    <row r="211" spans="2:2" ht="15" hidden="1" customHeight="1" x14ac:dyDescent="0.35">
      <c r="B211" s="426" t="s">
        <v>297</v>
      </c>
    </row>
    <row r="212" spans="2:2" ht="15" hidden="1" customHeight="1" x14ac:dyDescent="0.35">
      <c r="B212" s="426" t="s">
        <v>298</v>
      </c>
    </row>
    <row r="213" spans="2:2" ht="15" hidden="1" customHeight="1" x14ac:dyDescent="0.35">
      <c r="B213" s="426" t="s">
        <v>300</v>
      </c>
    </row>
    <row r="214" spans="2:2" ht="15" hidden="1" customHeight="1" x14ac:dyDescent="0.35">
      <c r="B214" s="426" t="s">
        <v>301</v>
      </c>
    </row>
    <row r="215" spans="2:2" ht="15" hidden="1" customHeight="1" x14ac:dyDescent="0.35">
      <c r="B215" s="426" t="s">
        <v>1109</v>
      </c>
    </row>
    <row r="216" spans="2:2" ht="15" hidden="1" customHeight="1" x14ac:dyDescent="0.35">
      <c r="B216" s="426" t="s">
        <v>1110</v>
      </c>
    </row>
    <row r="217" spans="2:2" ht="15" hidden="1" customHeight="1" x14ac:dyDescent="0.35">
      <c r="B217" s="426" t="s">
        <v>304</v>
      </c>
    </row>
    <row r="218" spans="2:2" ht="15" hidden="1" customHeight="1" x14ac:dyDescent="0.35">
      <c r="B218" s="426" t="s">
        <v>306</v>
      </c>
    </row>
    <row r="219" spans="2:2" ht="15" hidden="1" customHeight="1" x14ac:dyDescent="0.35">
      <c r="B219" s="426" t="s">
        <v>1111</v>
      </c>
    </row>
    <row r="220" spans="2:2" ht="15" hidden="1" customHeight="1" x14ac:dyDescent="0.35">
      <c r="B220" s="426" t="s">
        <v>1112</v>
      </c>
    </row>
    <row r="221" spans="2:2" ht="15" hidden="1" customHeight="1" x14ac:dyDescent="0.35">
      <c r="B221" s="426" t="s">
        <v>1113</v>
      </c>
    </row>
    <row r="222" spans="2:2" ht="15" hidden="1" customHeight="1" x14ac:dyDescent="0.35">
      <c r="B222" s="426" t="s">
        <v>1114</v>
      </c>
    </row>
    <row r="223" spans="2:2" ht="15" hidden="1" customHeight="1" x14ac:dyDescent="0.35">
      <c r="B223" s="426" t="s">
        <v>1115</v>
      </c>
    </row>
    <row r="224" spans="2:2" ht="15" hidden="1" customHeight="1" x14ac:dyDescent="0.35">
      <c r="B224" s="426" t="s">
        <v>1116</v>
      </c>
    </row>
    <row r="225" spans="2:2" ht="15" hidden="1" customHeight="1" x14ac:dyDescent="0.35">
      <c r="B225" s="426" t="s">
        <v>1117</v>
      </c>
    </row>
    <row r="226" spans="2:2" ht="15" hidden="1" customHeight="1" x14ac:dyDescent="0.35">
      <c r="B226" s="426" t="s">
        <v>1118</v>
      </c>
    </row>
    <row r="227" spans="2:2" ht="15" hidden="1" customHeight="1" x14ac:dyDescent="0.35">
      <c r="B227" s="426" t="s">
        <v>1119</v>
      </c>
    </row>
    <row r="228" spans="2:2" ht="15" hidden="1" customHeight="1" x14ac:dyDescent="0.35">
      <c r="B228" s="426" t="s">
        <v>1120</v>
      </c>
    </row>
    <row r="229" spans="2:2" ht="15" hidden="1" customHeight="1" x14ac:dyDescent="0.35">
      <c r="B229" s="426" t="s">
        <v>307</v>
      </c>
    </row>
    <row r="230" spans="2:2" ht="15" hidden="1" customHeight="1" x14ac:dyDescent="0.35">
      <c r="B230" s="426" t="s">
        <v>309</v>
      </c>
    </row>
    <row r="231" spans="2:2" ht="15" hidden="1" customHeight="1" x14ac:dyDescent="0.35">
      <c r="B231" s="426" t="s">
        <v>308</v>
      </c>
    </row>
    <row r="232" spans="2:2" ht="15" hidden="1" customHeight="1" x14ac:dyDescent="0.35">
      <c r="B232" s="426" t="s">
        <v>1121</v>
      </c>
    </row>
    <row r="233" spans="2:2" ht="15" hidden="1" customHeight="1" x14ac:dyDescent="0.35">
      <c r="B233" s="426" t="s">
        <v>310</v>
      </c>
    </row>
    <row r="234" spans="2:2" ht="15" hidden="1" customHeight="1" x14ac:dyDescent="0.35">
      <c r="B234" s="426" t="s">
        <v>311</v>
      </c>
    </row>
    <row r="235" spans="2:2" ht="15" hidden="1" customHeight="1" x14ac:dyDescent="0.35">
      <c r="B235" s="426" t="s">
        <v>312</v>
      </c>
    </row>
    <row r="236" spans="2:2" ht="15" hidden="1" customHeight="1" x14ac:dyDescent="0.35">
      <c r="B236" s="426" t="s">
        <v>313</v>
      </c>
    </row>
    <row r="237" spans="2:2" ht="15" hidden="1" customHeight="1" x14ac:dyDescent="0.35">
      <c r="B237" s="426" t="s">
        <v>1122</v>
      </c>
    </row>
    <row r="238" spans="2:2" ht="15" hidden="1" customHeight="1" x14ac:dyDescent="0.35">
      <c r="B238" s="426" t="s">
        <v>1123</v>
      </c>
    </row>
    <row r="239" spans="2:2" ht="15" hidden="1" customHeight="1" x14ac:dyDescent="0.35">
      <c r="B239" s="426" t="s">
        <v>314</v>
      </c>
    </row>
    <row r="240" spans="2:2" ht="15" hidden="1" customHeight="1" x14ac:dyDescent="0.35">
      <c r="B240" s="426" t="s">
        <v>353</v>
      </c>
    </row>
    <row r="241" spans="2:2" ht="15" hidden="1" customHeight="1" x14ac:dyDescent="0.35">
      <c r="B241" s="426" t="s">
        <v>1124</v>
      </c>
    </row>
    <row r="242" spans="2:2" ht="30" hidden="1" customHeight="1" x14ac:dyDescent="0.35">
      <c r="B242" s="426" t="s">
        <v>1125</v>
      </c>
    </row>
    <row r="243" spans="2:2" ht="15" hidden="1" customHeight="1" x14ac:dyDescent="0.35">
      <c r="B243" s="426" t="s">
        <v>316</v>
      </c>
    </row>
    <row r="244" spans="2:2" ht="15" hidden="1" customHeight="1" x14ac:dyDescent="0.35">
      <c r="B244" s="426" t="s">
        <v>318</v>
      </c>
    </row>
    <row r="245" spans="2:2" ht="15" hidden="1" customHeight="1" x14ac:dyDescent="0.35">
      <c r="B245" s="426" t="s">
        <v>1126</v>
      </c>
    </row>
    <row r="246" spans="2:2" ht="15" hidden="1" customHeight="1" x14ac:dyDescent="0.35">
      <c r="B246" s="426" t="s">
        <v>354</v>
      </c>
    </row>
    <row r="247" spans="2:2" ht="15" hidden="1" customHeight="1" x14ac:dyDescent="0.35">
      <c r="B247" s="426" t="s">
        <v>367</v>
      </c>
    </row>
    <row r="248" spans="2:2" ht="15" hidden="1" customHeight="1" x14ac:dyDescent="0.35">
      <c r="B248" s="426" t="s">
        <v>317</v>
      </c>
    </row>
    <row r="249" spans="2:2" ht="15" hidden="1" customHeight="1" x14ac:dyDescent="0.35">
      <c r="B249" s="426" t="s">
        <v>319</v>
      </c>
    </row>
    <row r="250" spans="2:2" ht="15" hidden="1" customHeight="1" x14ac:dyDescent="0.35">
      <c r="B250" s="426" t="s">
        <v>315</v>
      </c>
    </row>
    <row r="251" spans="2:2" ht="15" hidden="1" customHeight="1" x14ac:dyDescent="0.35">
      <c r="B251" s="426" t="s">
        <v>332</v>
      </c>
    </row>
    <row r="252" spans="2:2" ht="15" hidden="1" customHeight="1" x14ac:dyDescent="0.35">
      <c r="B252" s="426" t="s">
        <v>1127</v>
      </c>
    </row>
    <row r="253" spans="2:2" ht="15" hidden="1" customHeight="1" x14ac:dyDescent="0.35">
      <c r="B253" s="426" t="s">
        <v>320</v>
      </c>
    </row>
    <row r="254" spans="2:2" ht="15" hidden="1" customHeight="1" x14ac:dyDescent="0.35">
      <c r="B254" s="426" t="s">
        <v>323</v>
      </c>
    </row>
    <row r="255" spans="2:2" ht="15" hidden="1" customHeight="1" x14ac:dyDescent="0.35">
      <c r="B255" s="426" t="s">
        <v>329</v>
      </c>
    </row>
    <row r="256" spans="2:2" ht="15" hidden="1" customHeight="1" x14ac:dyDescent="0.35">
      <c r="B256" s="426" t="s">
        <v>326</v>
      </c>
    </row>
    <row r="257" spans="2:2" ht="30" hidden="1" customHeight="1" x14ac:dyDescent="0.35">
      <c r="B257" s="426" t="s">
        <v>1128</v>
      </c>
    </row>
    <row r="258" spans="2:2" ht="15" hidden="1" customHeight="1" x14ac:dyDescent="0.35">
      <c r="B258" s="426" t="s">
        <v>324</v>
      </c>
    </row>
    <row r="259" spans="2:2" ht="15" hidden="1" customHeight="1" x14ac:dyDescent="0.35">
      <c r="B259" s="426" t="s">
        <v>325</v>
      </c>
    </row>
    <row r="260" spans="2:2" ht="15" hidden="1" customHeight="1" x14ac:dyDescent="0.35">
      <c r="B260" s="426" t="s">
        <v>334</v>
      </c>
    </row>
    <row r="261" spans="2:2" ht="15" hidden="1" customHeight="1" x14ac:dyDescent="0.35">
      <c r="B261" s="426" t="s">
        <v>331</v>
      </c>
    </row>
    <row r="262" spans="2:2" ht="15" hidden="1" customHeight="1" x14ac:dyDescent="0.35">
      <c r="B262" s="426" t="s">
        <v>330</v>
      </c>
    </row>
    <row r="263" spans="2:2" ht="15" hidden="1" customHeight="1" x14ac:dyDescent="0.35">
      <c r="B263" s="426" t="s">
        <v>333</v>
      </c>
    </row>
    <row r="264" spans="2:2" ht="15" hidden="1" customHeight="1" x14ac:dyDescent="0.35">
      <c r="B264" s="426" t="s">
        <v>327</v>
      </c>
    </row>
    <row r="265" spans="2:2" ht="15" hidden="1" customHeight="1" x14ac:dyDescent="0.35">
      <c r="B265" s="426" t="s">
        <v>328</v>
      </c>
    </row>
    <row r="266" spans="2:2" ht="15" hidden="1" customHeight="1" x14ac:dyDescent="0.35">
      <c r="B266" s="426" t="s">
        <v>321</v>
      </c>
    </row>
    <row r="267" spans="2:2" ht="15" hidden="1" customHeight="1" x14ac:dyDescent="0.35">
      <c r="B267" s="426" t="s">
        <v>322</v>
      </c>
    </row>
    <row r="268" spans="2:2" ht="15" hidden="1" customHeight="1" x14ac:dyDescent="0.35">
      <c r="B268" s="426" t="s">
        <v>335</v>
      </c>
    </row>
    <row r="269" spans="2:2" ht="15" hidden="1" customHeight="1" x14ac:dyDescent="0.35">
      <c r="B269" s="426" t="s">
        <v>339</v>
      </c>
    </row>
    <row r="270" spans="2:2" ht="15" hidden="1" customHeight="1" x14ac:dyDescent="0.35">
      <c r="B270" s="426" t="s">
        <v>340</v>
      </c>
    </row>
    <row r="271" spans="2:2" ht="15" hidden="1" customHeight="1" x14ac:dyDescent="0.35">
      <c r="B271" s="426" t="s">
        <v>338</v>
      </c>
    </row>
    <row r="272" spans="2:2" ht="15" hidden="1" customHeight="1" x14ac:dyDescent="0.35">
      <c r="B272" s="426" t="s">
        <v>1129</v>
      </c>
    </row>
    <row r="273" spans="2:2" ht="15" hidden="1" customHeight="1" x14ac:dyDescent="0.35">
      <c r="B273" s="426" t="s">
        <v>337</v>
      </c>
    </row>
    <row r="274" spans="2:2" ht="15" hidden="1" customHeight="1" x14ac:dyDescent="0.35">
      <c r="B274" s="426" t="s">
        <v>336</v>
      </c>
    </row>
    <row r="275" spans="2:2" ht="15" hidden="1" customHeight="1" x14ac:dyDescent="0.35">
      <c r="B275" s="426" t="s">
        <v>341</v>
      </c>
    </row>
    <row r="276" spans="2:2" ht="15" hidden="1" customHeight="1" x14ac:dyDescent="0.35">
      <c r="B276" s="426" t="s">
        <v>342</v>
      </c>
    </row>
    <row r="277" spans="2:2" ht="15" hidden="1" customHeight="1" x14ac:dyDescent="0.35">
      <c r="B277" s="426" t="s">
        <v>344</v>
      </c>
    </row>
    <row r="278" spans="2:2" ht="15" hidden="1" customHeight="1" x14ac:dyDescent="0.35">
      <c r="B278" s="426" t="s">
        <v>347</v>
      </c>
    </row>
    <row r="279" spans="2:2" ht="15" hidden="1" customHeight="1" x14ac:dyDescent="0.35">
      <c r="B279" s="426" t="s">
        <v>348</v>
      </c>
    </row>
    <row r="280" spans="2:2" ht="15" hidden="1" customHeight="1" x14ac:dyDescent="0.35">
      <c r="B280" s="426" t="s">
        <v>343</v>
      </c>
    </row>
    <row r="281" spans="2:2" ht="15" hidden="1" customHeight="1" x14ac:dyDescent="0.35">
      <c r="B281" s="426" t="s">
        <v>345</v>
      </c>
    </row>
    <row r="282" spans="2:2" ht="15" hidden="1" customHeight="1" x14ac:dyDescent="0.35">
      <c r="B282" s="426" t="s">
        <v>349</v>
      </c>
    </row>
    <row r="283" spans="2:2" ht="15" hidden="1" customHeight="1" x14ac:dyDescent="0.35">
      <c r="B283" s="426" t="s">
        <v>1130</v>
      </c>
    </row>
    <row r="284" spans="2:2" ht="15" hidden="1" customHeight="1" x14ac:dyDescent="0.35">
      <c r="B284" s="426" t="s">
        <v>346</v>
      </c>
    </row>
    <row r="285" spans="2:2" ht="15" hidden="1" customHeight="1" x14ac:dyDescent="0.35">
      <c r="B285" s="426" t="s">
        <v>350</v>
      </c>
    </row>
    <row r="286" spans="2:2" ht="15" hidden="1" customHeight="1" x14ac:dyDescent="0.35">
      <c r="B286" s="426" t="s">
        <v>351</v>
      </c>
    </row>
    <row r="287" spans="2:2" ht="15" hidden="1" customHeight="1" x14ac:dyDescent="0.35">
      <c r="B287" s="426" t="s">
        <v>352</v>
      </c>
    </row>
    <row r="288" spans="2:2" ht="15" hidden="1" customHeight="1" x14ac:dyDescent="0.35">
      <c r="B288" s="426" t="s">
        <v>359</v>
      </c>
    </row>
    <row r="289" spans="2:2" ht="15" hidden="1" customHeight="1" x14ac:dyDescent="0.35">
      <c r="B289" s="426" t="s">
        <v>368</v>
      </c>
    </row>
    <row r="290" spans="2:2" ht="15" hidden="1" customHeight="1" x14ac:dyDescent="0.35">
      <c r="B290" s="426" t="s">
        <v>360</v>
      </c>
    </row>
    <row r="291" spans="2:2" ht="15" hidden="1" customHeight="1" x14ac:dyDescent="0.35">
      <c r="B291" s="426" t="s">
        <v>365</v>
      </c>
    </row>
    <row r="292" spans="2:2" ht="15" hidden="1" customHeight="1" x14ac:dyDescent="0.35">
      <c r="B292" s="426" t="s">
        <v>363</v>
      </c>
    </row>
    <row r="293" spans="2:2" ht="15" hidden="1" customHeight="1" x14ac:dyDescent="0.35">
      <c r="B293" s="426" t="s">
        <v>296</v>
      </c>
    </row>
    <row r="294" spans="2:2" ht="15" hidden="1" customHeight="1" x14ac:dyDescent="0.35">
      <c r="B294" s="426" t="s">
        <v>357</v>
      </c>
    </row>
    <row r="295" spans="2:2" ht="15" hidden="1" customHeight="1" x14ac:dyDescent="0.35">
      <c r="B295" s="426" t="s">
        <v>361</v>
      </c>
    </row>
    <row r="296" spans="2:2" ht="15" hidden="1" customHeight="1" x14ac:dyDescent="0.35">
      <c r="B296" s="426" t="s">
        <v>358</v>
      </c>
    </row>
    <row r="297" spans="2:2" ht="15" hidden="1" customHeight="1" x14ac:dyDescent="0.35">
      <c r="B297" s="426" t="s">
        <v>369</v>
      </c>
    </row>
    <row r="298" spans="2:2" ht="15" hidden="1" customHeight="1" x14ac:dyDescent="0.35">
      <c r="B298" s="426" t="s">
        <v>1131</v>
      </c>
    </row>
    <row r="299" spans="2:2" ht="15" hidden="1" customHeight="1" x14ac:dyDescent="0.35">
      <c r="B299" s="426" t="s">
        <v>364</v>
      </c>
    </row>
    <row r="300" spans="2:2" ht="15" hidden="1" customHeight="1" x14ac:dyDescent="0.35">
      <c r="B300" s="426" t="s">
        <v>370</v>
      </c>
    </row>
    <row r="301" spans="2:2" ht="15" hidden="1" customHeight="1" x14ac:dyDescent="0.35">
      <c r="B301" s="426" t="s">
        <v>362</v>
      </c>
    </row>
    <row r="302" spans="2:2" ht="15" hidden="1" customHeight="1" x14ac:dyDescent="0.35">
      <c r="B302" s="426" t="s">
        <v>371</v>
      </c>
    </row>
    <row r="303" spans="2:2" ht="15" hidden="1" customHeight="1" x14ac:dyDescent="0.35">
      <c r="B303" s="426" t="s">
        <v>1132</v>
      </c>
    </row>
    <row r="304" spans="2:2" ht="15" hidden="1" customHeight="1" x14ac:dyDescent="0.35">
      <c r="B304" s="426" t="s">
        <v>375</v>
      </c>
    </row>
    <row r="305" spans="2:2" ht="15" hidden="1" customHeight="1" x14ac:dyDescent="0.35">
      <c r="B305" s="426" t="s">
        <v>373</v>
      </c>
    </row>
    <row r="306" spans="2:2" ht="15" hidden="1" customHeight="1" x14ac:dyDescent="0.35">
      <c r="B306" s="426" t="s">
        <v>372</v>
      </c>
    </row>
    <row r="307" spans="2:2" ht="15" hidden="1" customHeight="1" x14ac:dyDescent="0.35">
      <c r="B307" s="426" t="s">
        <v>380</v>
      </c>
    </row>
    <row r="308" spans="2:2" ht="15" hidden="1" customHeight="1" x14ac:dyDescent="0.35">
      <c r="B308" s="426" t="s">
        <v>376</v>
      </c>
    </row>
    <row r="309" spans="2:2" ht="15" hidden="1" customHeight="1" x14ac:dyDescent="0.35">
      <c r="B309" s="426" t="s">
        <v>377</v>
      </c>
    </row>
    <row r="310" spans="2:2" ht="15" hidden="1" customHeight="1" x14ac:dyDescent="0.35">
      <c r="B310" s="426" t="s">
        <v>378</v>
      </c>
    </row>
    <row r="311" spans="2:2" ht="15" hidden="1" customHeight="1" x14ac:dyDescent="0.35">
      <c r="B311" s="426" t="s">
        <v>379</v>
      </c>
    </row>
    <row r="312" spans="2:2" ht="15" hidden="1" customHeight="1" x14ac:dyDescent="0.35">
      <c r="B312" s="426" t="s">
        <v>381</v>
      </c>
    </row>
    <row r="313" spans="2:2" ht="15" hidden="1" customHeight="1" x14ac:dyDescent="0.35">
      <c r="B313" s="426" t="s">
        <v>1133</v>
      </c>
    </row>
    <row r="314" spans="2:2" ht="15" hidden="1" customHeight="1" x14ac:dyDescent="0.35">
      <c r="B314" s="426" t="s">
        <v>382</v>
      </c>
    </row>
    <row r="315" spans="2:2" ht="15" hidden="1" customHeight="1" x14ac:dyDescent="0.35">
      <c r="B315" s="426" t="s">
        <v>383</v>
      </c>
    </row>
    <row r="316" spans="2:2" ht="15" hidden="1" customHeight="1" x14ac:dyDescent="0.35">
      <c r="B316" s="426" t="s">
        <v>384</v>
      </c>
    </row>
    <row r="317" spans="2:2" ht="15" hidden="1" customHeight="1" x14ac:dyDescent="0.35">
      <c r="B317" s="426" t="s">
        <v>385</v>
      </c>
    </row>
    <row r="318" spans="2:2" ht="30" hidden="1" customHeight="1" x14ac:dyDescent="0.35">
      <c r="B318" s="426" t="s">
        <v>355</v>
      </c>
    </row>
    <row r="319" spans="2:2" ht="15" hidden="1" customHeight="1" x14ac:dyDescent="0.35">
      <c r="B319" s="426" t="s">
        <v>1134</v>
      </c>
    </row>
    <row r="320" spans="2:2" ht="15" hidden="1" customHeight="1" x14ac:dyDescent="0.35">
      <c r="B320" s="426" t="s">
        <v>1135</v>
      </c>
    </row>
    <row r="321" spans="2:2" ht="15" hidden="1" customHeight="1" x14ac:dyDescent="0.35">
      <c r="B321" s="426" t="s">
        <v>386</v>
      </c>
    </row>
    <row r="322" spans="2:2" ht="15" hidden="1" customHeight="1" x14ac:dyDescent="0.35">
      <c r="B322" s="426" t="s">
        <v>356</v>
      </c>
    </row>
    <row r="323" spans="2:2" ht="15" hidden="1" customHeight="1" x14ac:dyDescent="0.35">
      <c r="B323" s="426" t="s">
        <v>1136</v>
      </c>
    </row>
    <row r="324" spans="2:2" ht="15" hidden="1" customHeight="1" x14ac:dyDescent="0.35">
      <c r="B324" s="426" t="s">
        <v>366</v>
      </c>
    </row>
    <row r="325" spans="2:2" ht="15" hidden="1" customHeight="1" x14ac:dyDescent="0.35">
      <c r="B325" s="426" t="s">
        <v>387</v>
      </c>
    </row>
    <row r="326" spans="2:2" ht="15" hidden="1" customHeight="1" x14ac:dyDescent="0.35">
      <c r="B326" s="426" t="s">
        <v>388</v>
      </c>
    </row>
    <row r="327" spans="2:2" ht="15" hidden="1" customHeight="1" x14ac:dyDescent="0.35">
      <c r="B327" s="426" t="s">
        <v>374</v>
      </c>
    </row>
    <row r="328" spans="2:2" ht="15" customHeight="1" x14ac:dyDescent="0.35"/>
  </sheetData>
  <dataConsolidate/>
  <mergeCells count="358">
    <mergeCell ref="B133:B136"/>
    <mergeCell ref="C133:C134"/>
    <mergeCell ref="C135:C136"/>
    <mergeCell ref="E135:F135"/>
    <mergeCell ref="I135:J135"/>
    <mergeCell ref="D130:G130"/>
    <mergeCell ref="H130:K130"/>
    <mergeCell ref="L131:O131"/>
    <mergeCell ref="L132:O132"/>
    <mergeCell ref="M135:N135"/>
    <mergeCell ref="M136:N136"/>
    <mergeCell ref="E136:F136"/>
    <mergeCell ref="I136:J136"/>
    <mergeCell ref="D132:G132"/>
    <mergeCell ref="H132:K132"/>
    <mergeCell ref="B131:B132"/>
    <mergeCell ref="C131:C132"/>
    <mergeCell ref="D131:G131"/>
    <mergeCell ref="H131:K131"/>
    <mergeCell ref="I127:J127"/>
    <mergeCell ref="E128:F128"/>
    <mergeCell ref="I128:J128"/>
    <mergeCell ref="B119:B128"/>
    <mergeCell ref="C119:C120"/>
    <mergeCell ref="C121:C128"/>
    <mergeCell ref="E127:F127"/>
    <mergeCell ref="E125:F125"/>
    <mergeCell ref="I125:J125"/>
    <mergeCell ref="E126:F126"/>
    <mergeCell ref="I126:J126"/>
    <mergeCell ref="E124:F124"/>
    <mergeCell ref="I124:J124"/>
    <mergeCell ref="E122:F122"/>
    <mergeCell ref="I122:J122"/>
    <mergeCell ref="E123:F123"/>
    <mergeCell ref="I123:J123"/>
    <mergeCell ref="E121:F121"/>
    <mergeCell ref="I121:J121"/>
    <mergeCell ref="B109:B118"/>
    <mergeCell ref="C109:C110"/>
    <mergeCell ref="F109:G109"/>
    <mergeCell ref="J109:K109"/>
    <mergeCell ref="F110:G110"/>
    <mergeCell ref="J110:K110"/>
    <mergeCell ref="C111:C118"/>
    <mergeCell ref="D108:G108"/>
    <mergeCell ref="H108:K108"/>
    <mergeCell ref="H102:H103"/>
    <mergeCell ref="I102:I103"/>
    <mergeCell ref="J102:J103"/>
    <mergeCell ref="K102:K103"/>
    <mergeCell ref="D105:D106"/>
    <mergeCell ref="E105:E106"/>
    <mergeCell ref="F105:F106"/>
    <mergeCell ref="G105:G106"/>
    <mergeCell ref="H105:H106"/>
    <mergeCell ref="I105:I106"/>
    <mergeCell ref="J105:J106"/>
    <mergeCell ref="K105:K106"/>
    <mergeCell ref="B95:B106"/>
    <mergeCell ref="C95:C106"/>
    <mergeCell ref="D96:D97"/>
    <mergeCell ref="E96:E97"/>
    <mergeCell ref="F96:F97"/>
    <mergeCell ref="D92:G92"/>
    <mergeCell ref="H92:K92"/>
    <mergeCell ref="D99:D100"/>
    <mergeCell ref="E99:E100"/>
    <mergeCell ref="F99:F100"/>
    <mergeCell ref="G99:G100"/>
    <mergeCell ref="H99:H100"/>
    <mergeCell ref="I99:I100"/>
    <mergeCell ref="J99:J100"/>
    <mergeCell ref="K99:K100"/>
    <mergeCell ref="G96:G97"/>
    <mergeCell ref="H96:H97"/>
    <mergeCell ref="I96:I97"/>
    <mergeCell ref="J96:J97"/>
    <mergeCell ref="K96:K97"/>
    <mergeCell ref="D102:D103"/>
    <mergeCell ref="E102:E103"/>
    <mergeCell ref="F102:F103"/>
    <mergeCell ref="G102:G103"/>
    <mergeCell ref="B93:B94"/>
    <mergeCell ref="C93:C94"/>
    <mergeCell ref="D93:E93"/>
    <mergeCell ref="H93:I93"/>
    <mergeCell ref="E89:F89"/>
    <mergeCell ref="I89:J89"/>
    <mergeCell ref="E90:F90"/>
    <mergeCell ref="I90:J90"/>
    <mergeCell ref="D94:E94"/>
    <mergeCell ref="B84:B90"/>
    <mergeCell ref="C84:C90"/>
    <mergeCell ref="E84:F84"/>
    <mergeCell ref="I84:J84"/>
    <mergeCell ref="E87:F87"/>
    <mergeCell ref="I87:J87"/>
    <mergeCell ref="E88:F88"/>
    <mergeCell ref="I88:J88"/>
    <mergeCell ref="C77:C83"/>
    <mergeCell ref="F77:G77"/>
    <mergeCell ref="J77:K77"/>
    <mergeCell ref="F78:G78"/>
    <mergeCell ref="J78:K78"/>
    <mergeCell ref="B75:B83"/>
    <mergeCell ref="C75:C76"/>
    <mergeCell ref="F75:G75"/>
    <mergeCell ref="J75:K75"/>
    <mergeCell ref="R76:S76"/>
    <mergeCell ref="R77:S77"/>
    <mergeCell ref="R78:S78"/>
    <mergeCell ref="R79:S79"/>
    <mergeCell ref="E85:F85"/>
    <mergeCell ref="I85:J85"/>
    <mergeCell ref="E86:F86"/>
    <mergeCell ref="I86:J86"/>
    <mergeCell ref="F82:G82"/>
    <mergeCell ref="J82:K82"/>
    <mergeCell ref="J79:K79"/>
    <mergeCell ref="F80:G80"/>
    <mergeCell ref="J80:K80"/>
    <mergeCell ref="F79:G79"/>
    <mergeCell ref="M86:N86"/>
    <mergeCell ref="F83:G83"/>
    <mergeCell ref="J83:K83"/>
    <mergeCell ref="F76:G76"/>
    <mergeCell ref="J76:K76"/>
    <mergeCell ref="N82:O82"/>
    <mergeCell ref="N83:O83"/>
    <mergeCell ref="M84:N84"/>
    <mergeCell ref="M85:N85"/>
    <mergeCell ref="R80:S80"/>
    <mergeCell ref="D74:G74"/>
    <mergeCell ref="H74:K74"/>
    <mergeCell ref="L74:O74"/>
    <mergeCell ref="N75:O75"/>
    <mergeCell ref="N76:O76"/>
    <mergeCell ref="F81:G81"/>
    <mergeCell ref="J81:K81"/>
    <mergeCell ref="N77:O77"/>
    <mergeCell ref="N78:O78"/>
    <mergeCell ref="N79:O79"/>
    <mergeCell ref="N80:O80"/>
    <mergeCell ref="N81:O81"/>
    <mergeCell ref="D68:G68"/>
    <mergeCell ref="H68:K68"/>
    <mergeCell ref="F60:G60"/>
    <mergeCell ref="J60:K60"/>
    <mergeCell ref="C61:C62"/>
    <mergeCell ref="P70:Q70"/>
    <mergeCell ref="R70:S70"/>
    <mergeCell ref="B71:B72"/>
    <mergeCell ref="C71:C72"/>
    <mergeCell ref="F71:G71"/>
    <mergeCell ref="J71:K71"/>
    <mergeCell ref="F72:G72"/>
    <mergeCell ref="J72:K72"/>
    <mergeCell ref="B69:B70"/>
    <mergeCell ref="C69:C70"/>
    <mergeCell ref="D70:E70"/>
    <mergeCell ref="F70:G70"/>
    <mergeCell ref="H70:I70"/>
    <mergeCell ref="J70:K70"/>
    <mergeCell ref="D69:E69"/>
    <mergeCell ref="F69:G69"/>
    <mergeCell ref="H69:I69"/>
    <mergeCell ref="J69:K69"/>
    <mergeCell ref="B63:B66"/>
    <mergeCell ref="C63:C64"/>
    <mergeCell ref="B59:B62"/>
    <mergeCell ref="C59:C60"/>
    <mergeCell ref="F59:G59"/>
    <mergeCell ref="J59:K59"/>
    <mergeCell ref="B56:B58"/>
    <mergeCell ref="C56:C58"/>
    <mergeCell ref="D56:E56"/>
    <mergeCell ref="H56:I56"/>
    <mergeCell ref="F57:F58"/>
    <mergeCell ref="G57:G58"/>
    <mergeCell ref="J57:J58"/>
    <mergeCell ref="C65:C66"/>
    <mergeCell ref="Q43:Q44"/>
    <mergeCell ref="D46:D47"/>
    <mergeCell ref="E46:E47"/>
    <mergeCell ref="H46:H47"/>
    <mergeCell ref="I46:I47"/>
    <mergeCell ref="P46:P47"/>
    <mergeCell ref="Q46:Q47"/>
    <mergeCell ref="K57:K58"/>
    <mergeCell ref="D55:G55"/>
    <mergeCell ref="H55:K55"/>
    <mergeCell ref="D52:D53"/>
    <mergeCell ref="E52:E53"/>
    <mergeCell ref="H52:H53"/>
    <mergeCell ref="I52:I53"/>
    <mergeCell ref="L55:O55"/>
    <mergeCell ref="L56:M56"/>
    <mergeCell ref="N57:N58"/>
    <mergeCell ref="O57:O58"/>
    <mergeCell ref="P49:P50"/>
    <mergeCell ref="Q49:Q50"/>
    <mergeCell ref="P52:P53"/>
    <mergeCell ref="L43:L44"/>
    <mergeCell ref="M43:M44"/>
    <mergeCell ref="L52:L53"/>
    <mergeCell ref="M52:M53"/>
    <mergeCell ref="P43:P44"/>
    <mergeCell ref="B32:B41"/>
    <mergeCell ref="C32:C41"/>
    <mergeCell ref="B42:B53"/>
    <mergeCell ref="C42:C53"/>
    <mergeCell ref="D43:D44"/>
    <mergeCell ref="E43:E44"/>
    <mergeCell ref="H43:H44"/>
    <mergeCell ref="I43:I44"/>
    <mergeCell ref="D49:D50"/>
    <mergeCell ref="E49:E50"/>
    <mergeCell ref="H49:H50"/>
    <mergeCell ref="I49:I50"/>
    <mergeCell ref="L46:L47"/>
    <mergeCell ref="M46:M47"/>
    <mergeCell ref="L49:L50"/>
    <mergeCell ref="M49:M50"/>
    <mergeCell ref="L19:O19"/>
    <mergeCell ref="P19:S19"/>
    <mergeCell ref="D28:G28"/>
    <mergeCell ref="H28:K28"/>
    <mergeCell ref="D19:G19"/>
    <mergeCell ref="H19:K19"/>
    <mergeCell ref="P28:S28"/>
    <mergeCell ref="P29:Q29"/>
    <mergeCell ref="R30:R31"/>
    <mergeCell ref="S30:S31"/>
    <mergeCell ref="B29:B31"/>
    <mergeCell ref="C29:C31"/>
    <mergeCell ref="D29:E29"/>
    <mergeCell ref="H29:I29"/>
    <mergeCell ref="J30:J31"/>
    <mergeCell ref="K30:K31"/>
    <mergeCell ref="L28:O28"/>
    <mergeCell ref="L29:M29"/>
    <mergeCell ref="N30:N31"/>
    <mergeCell ref="O30:O31"/>
    <mergeCell ref="F30:F31"/>
    <mergeCell ref="G30:G31"/>
    <mergeCell ref="B20:B26"/>
    <mergeCell ref="C21:C23"/>
    <mergeCell ref="C24:C26"/>
    <mergeCell ref="C2:G2"/>
    <mergeCell ref="C3:G3"/>
    <mergeCell ref="B6:G6"/>
    <mergeCell ref="B7:G7"/>
    <mergeCell ref="B8:G8"/>
    <mergeCell ref="B10:C10"/>
    <mergeCell ref="D10:G17"/>
    <mergeCell ref="N59:O59"/>
    <mergeCell ref="N60:O60"/>
    <mergeCell ref="L68:O68"/>
    <mergeCell ref="L69:M69"/>
    <mergeCell ref="N69:O69"/>
    <mergeCell ref="L70:M70"/>
    <mergeCell ref="N70:O70"/>
    <mergeCell ref="N71:O71"/>
    <mergeCell ref="N72:O72"/>
    <mergeCell ref="L96:L97"/>
    <mergeCell ref="M96:M97"/>
    <mergeCell ref="N96:N97"/>
    <mergeCell ref="O96:O97"/>
    <mergeCell ref="L99:L100"/>
    <mergeCell ref="M99:M100"/>
    <mergeCell ref="N99:N100"/>
    <mergeCell ref="O99:O100"/>
    <mergeCell ref="M87:N87"/>
    <mergeCell ref="M88:N88"/>
    <mergeCell ref="M89:N89"/>
    <mergeCell ref="M90:N90"/>
    <mergeCell ref="L92:O92"/>
    <mergeCell ref="L93:M93"/>
    <mergeCell ref="L102:L103"/>
    <mergeCell ref="M102:M103"/>
    <mergeCell ref="N102:N103"/>
    <mergeCell ref="O102:O103"/>
    <mergeCell ref="M121:N121"/>
    <mergeCell ref="M122:N122"/>
    <mergeCell ref="M123:N123"/>
    <mergeCell ref="M124:N124"/>
    <mergeCell ref="M125:N125"/>
    <mergeCell ref="L105:L106"/>
    <mergeCell ref="M105:M106"/>
    <mergeCell ref="N105:N106"/>
    <mergeCell ref="O105:O106"/>
    <mergeCell ref="L108:O108"/>
    <mergeCell ref="N109:O109"/>
    <mergeCell ref="N110:O110"/>
    <mergeCell ref="M126:N126"/>
    <mergeCell ref="M127:N127"/>
    <mergeCell ref="M128:N128"/>
    <mergeCell ref="L130:O130"/>
    <mergeCell ref="Q52:Q53"/>
    <mergeCell ref="P55:S55"/>
    <mergeCell ref="P56:Q56"/>
    <mergeCell ref="R57:R58"/>
    <mergeCell ref="S57:S58"/>
    <mergeCell ref="R59:S59"/>
    <mergeCell ref="R60:S60"/>
    <mergeCell ref="P68:S68"/>
    <mergeCell ref="P69:Q69"/>
    <mergeCell ref="R69:S69"/>
    <mergeCell ref="Q86:R86"/>
    <mergeCell ref="Q87:R87"/>
    <mergeCell ref="Q88:R88"/>
    <mergeCell ref="Q89:R89"/>
    <mergeCell ref="Q90:R90"/>
    <mergeCell ref="P92:S92"/>
    <mergeCell ref="R71:S71"/>
    <mergeCell ref="R72:S72"/>
    <mergeCell ref="P74:S74"/>
    <mergeCell ref="R75:S75"/>
    <mergeCell ref="P132:S132"/>
    <mergeCell ref="Q135:R135"/>
    <mergeCell ref="Q136:R136"/>
    <mergeCell ref="P108:S108"/>
    <mergeCell ref="R109:S109"/>
    <mergeCell ref="R110:S110"/>
    <mergeCell ref="Q121:R121"/>
    <mergeCell ref="Q122:R122"/>
    <mergeCell ref="Q123:R123"/>
    <mergeCell ref="Q124:R124"/>
    <mergeCell ref="Q125:R125"/>
    <mergeCell ref="Q126:R126"/>
    <mergeCell ref="Q127:R127"/>
    <mergeCell ref="Q128:R128"/>
    <mergeCell ref="P130:S130"/>
    <mergeCell ref="P131:S131"/>
    <mergeCell ref="R81:S81"/>
    <mergeCell ref="R82:S82"/>
    <mergeCell ref="P93:Q93"/>
    <mergeCell ref="R83:S83"/>
    <mergeCell ref="Q84:R84"/>
    <mergeCell ref="Q85:R85"/>
    <mergeCell ref="P94:Q94"/>
    <mergeCell ref="P105:P106"/>
    <mergeCell ref="Q105:Q106"/>
    <mergeCell ref="R105:R106"/>
    <mergeCell ref="S105:S106"/>
    <mergeCell ref="P96:P97"/>
    <mergeCell ref="Q96:Q97"/>
    <mergeCell ref="R96:R97"/>
    <mergeCell ref="S96:S97"/>
    <mergeCell ref="P99:P100"/>
    <mergeCell ref="Q99:Q100"/>
    <mergeCell ref="R99:R100"/>
    <mergeCell ref="S99:S100"/>
    <mergeCell ref="P102:P103"/>
    <mergeCell ref="Q102:Q103"/>
    <mergeCell ref="R102:R103"/>
    <mergeCell ref="S102:S103"/>
  </mergeCells>
  <conditionalFormatting sqref="E143">
    <cfRule type="iconSet" priority="1">
      <iconSet iconSet="4ArrowsGray">
        <cfvo type="percent" val="0"/>
        <cfvo type="percent" val="25"/>
        <cfvo type="percent" val="50"/>
        <cfvo type="percent" val="75"/>
      </iconSet>
    </cfRule>
  </conditionalFormatting>
  <dataValidations count="63">
    <dataValidation type="whole" allowBlank="1" showInputMessage="1" showErrorMessage="1" error="Please enter a number here" prompt="Enter No. of development strategies" sqref="D136 H136 L136 P136" xr:uid="{C6F2F576-9CEB-4A8C-9270-411A4A6B5EC1}">
      <formula1>0</formula1>
      <formula2>999999999</formula2>
    </dataValidation>
    <dataValidation type="whole" allowBlank="1" showInputMessage="1" showErrorMessage="1" error="Please enter a number" prompt="Enter No. of policy introduced or adjusted" sqref="D134 H134 L134 P134" xr:uid="{88BCD4E1-32DD-44DD-BF4C-C6B322127F22}">
      <formula1>0</formula1>
      <formula2>999999999999</formula2>
    </dataValidation>
    <dataValidation type="decimal" allowBlank="1" showInputMessage="1" showErrorMessage="1" error="Please enter a number" prompt="Enter income level of households" sqref="G122:K122 G124:K124 G126:K126 G128:K128 O122 O124 O126 O128 S122 S124 S126 S128" xr:uid="{6C1C682F-B656-408A-9B74-A80755362319}">
      <formula1>0</formula1>
      <formula2>9999999999999</formula2>
    </dataValidation>
    <dataValidation type="whole" allowBlank="1" showInputMessage="1" showErrorMessage="1" prompt="Enter number of households" sqref="D128 H128 D122 D124 D126 H122 H124 H126 L128 L122 L124 L126 P128 P122 P124 P126" xr:uid="{7D3F330D-3E3A-4317-B8CA-3E2420400B00}">
      <formula1>0</formula1>
      <formula2>999999999999</formula2>
    </dataValidation>
    <dataValidation type="whole" allowBlank="1" showInputMessage="1" showErrorMessage="1" prompt="Enter number of assets" sqref="D120 H120 L120 P120" xr:uid="{61C348C0-A12D-40A5-BB3C-5D397F2A97BE}">
      <formula1>0</formula1>
      <formula2>9999999999999</formula2>
    </dataValidation>
    <dataValidation type="whole" allowBlank="1" showInputMessage="1" showErrorMessage="1" error="Please enter a number here" prompt="Please enter the No. of targeted households" sqref="D110 H110 D118 H118 D112 D114 D116 H112 H114 H116 L110 L118 L112 L114 L116 P110 P118 P112 P114 P116" xr:uid="{FCEE20A2-DB99-43C4-BA62-FEF7B48194F6}">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6:E97 E99:E100 E102:E103 E105:E106 I96:I97 I99:I100 I102:I103 I105:I106 M96:M97 M99:M100 M102:M103 M105:M106 Q96:Q97 Q99:Q100 Q102:Q103 Q105:Q106" xr:uid="{610A737A-BA4A-4DDE-BC61-CA58F62E1FC5}">
      <formula1>0</formula1>
    </dataValidation>
    <dataValidation type="whole" allowBlank="1" showInputMessage="1" showErrorMessage="1" error="Please enter a number here" prompt="Please enter a number" sqref="D85:D90 H85:H90 L85:L90 P85:P90" xr:uid="{74ED4925-2351-490F-9BC3-02BB86E4C74D}">
      <formula1>0</formula1>
      <formula2>9999999999999990</formula2>
    </dataValidation>
    <dataValidation type="decimal" allowBlank="1" showInputMessage="1" showErrorMessage="1" errorTitle="Invalid data" error="Please enter a number" prompt="Please enter a number here" sqref="E57 I57 H72 M57 L72 Q57" xr:uid="{9FE61ACC-50B8-4A90-9385-D537D47975D8}">
      <formula1>0</formula1>
      <formula2>9999999999</formula2>
    </dataValidation>
    <dataValidation type="decimal" allowBlank="1" showInputMessage="1" showErrorMessage="1" errorTitle="Invalid data" error="Please enter a number" prompt="Enter total number of staff trained" sqref="D60 D72:E72 D64:S64 P60 P72:Q72" xr:uid="{F527584F-6209-4DA2-A71A-9922326632B7}">
      <formula1>0</formula1>
      <formula2>9999999999</formula2>
    </dataValidation>
    <dataValidation type="decimal" allowBlank="1" showInputMessage="1" showErrorMessage="1" errorTitle="Invalid data" error="Please enter a number" sqref="H60 L60 H64:K64" xr:uid="{6556A2CD-170E-4FAC-A0A2-40C291B98D5A}">
      <formula1>0</formula1>
      <formula2>9999999999</formula2>
    </dataValidation>
    <dataValidation type="decimal" allowBlank="1" showInputMessage="1" showErrorMessage="1" errorTitle="Invalid data" error="Please enter a number" prompt="Enter the number of municipalities covered by the Early Warning System" sqref="G47:K47 G50:K50 G53:K53 G44:K44 O47 O50 O53 O44 S47 S50 S53 S44" xr:uid="{409DD53A-755D-4B58-AB30-56906F3F7705}">
      <formula1>0</formula1>
      <formula2>9999999</formula2>
    </dataValidation>
    <dataValidation type="list" allowBlank="1" showInputMessage="1" showErrorMessage="1" error="Select from the drop-down list" prompt="Select the geographical coverage of the Early Warning System" sqref="G52:K52 G49:K49 G46:K46 G43:K43 O49 O46 O43 O52 S52 S49 S46 S43" xr:uid="{50405168-976E-423B-BC30-ACA5C920B1EE}">
      <formula1>$D$158:$D$160</formula1>
    </dataValidation>
    <dataValidation type="decimal" allowBlank="1" showInputMessage="1" showErrorMessage="1" errorTitle="Invalid data" error="Please enter a number here" prompt="Enter the number of adopted Early Warning Systems" sqref="D43:D44 D46:D47 D49:D50 D52:D53 H43:H44 H46:H47 H49:H50 H52:H53 L43:L44 L46:L47 L49:L50 L52:L53 P43:P44 P46:P47 P49:P50 P52:P53" xr:uid="{011898B9-F182-446F-9BA2-997A26AB7A86}">
      <formula1>0</formula1>
      <formula2>9999999999</formula2>
    </dataValidation>
    <dataValidation type="list" allowBlank="1" showInputMessage="1" showErrorMessage="1" prompt="Select income source" sqref="I122 M128 M126 M124 M122 I128 I126 I124 E124:F124 E126:F126 E128:F128 E122:F122 Q124:R124 Q126:R126 Q128:R128 Q122:R122" xr:uid="{E5D6576B-93B7-493F-B914-2CE0851D58BD}">
      <formula1>$K$146:$K$160</formula1>
    </dataValidation>
    <dataValidation type="list" allowBlank="1" showInputMessage="1" showErrorMessage="1" prompt="Please select the alternate source" sqref="K118 O114 O112 O118 G118 K116 K114 K112 G116 G114 O116 G112 S118 S116 S114 S112" xr:uid="{E9FF5679-DB92-448F-8FFC-430B7C24D3B1}">
      <formula1>$K$146:$K$160</formula1>
    </dataValidation>
    <dataValidation type="list" allowBlank="1" showInputMessage="1" showErrorMessage="1" prompt="Select % increase in income level" sqref="F118 J116 J114 J112 F116 F114 J118 F112 N116 N114 N112 N118 R118 R116 R114 R112" xr:uid="{39E6F7B8-240D-4E2F-9FD6-D9D59B171097}">
      <formula1>$E$175:$E$183</formula1>
    </dataValidation>
    <dataValidation type="list" allowBlank="1" showInputMessage="1" showErrorMessage="1" prompt="Select type of natural assets protected or rehabilitated" sqref="D96:D97 D99:D100 D102:D103 D105:D106 H96:H97 H99:H100 H102:H103 H105:H106 L96:L97 L99:L100 L102:L103 L105:L106 P96:P97 P99:P100 P102:P103 P105:P106" xr:uid="{1D43DA8E-8FCF-415E-87B0-BB50268935DE}">
      <formula1>$C$173:$C$180</formula1>
    </dataValidation>
    <dataValidation type="list" allowBlank="1" showInputMessage="1" showErrorMessage="1" prompt="Enter the unit and type of the natural asset of ecosystem restored" sqref="F96:F97 J99:J100 J102:J103 J105:J106 F105:F106 F102:F103 F99:F100 J96:J97 N99:N100 N102:N103 N105:N106 N96:N97 R96:R97 R105:R106 R102:R103 R99:R100" xr:uid="{A1CC40AF-1923-4374-812C-6B39B7535869}">
      <formula1>$C$167:$C$170</formula1>
    </dataValidation>
    <dataValidation type="list" allowBlank="1" showInputMessage="1" showErrorMessage="1" prompt="Select targeted asset" sqref="I78:I83 M78:M83 E78:E83 Q78:Q83" xr:uid="{7A6EE2E7-A792-4597-A2AF-2CF602BE3CC1}">
      <formula1>$J$172:$J$173</formula1>
    </dataValidation>
    <dataValidation type="list" allowBlank="1" showInputMessage="1" showErrorMessage="1" error="Select from the drop-down list" prompt="Select category of early warning systems_x000a__x000a_" sqref="E43:E44 E49:E50 E52:E53 I49:I50 E46:E47 I52:I53 I46:I47 I43:I44 M49:M50 M52:M53 M46:M47 M43:M44 Q43:Q44 Q49:Q50 Q52:Q53 Q46:Q47" xr:uid="{E6F60C7A-9924-4361-BDE4-5E58AA2697B7}">
      <formula1>$D$170:$D$173</formula1>
    </dataValidation>
    <dataValidation type="list" allowBlank="1" showInputMessage="1" showErrorMessage="1" prompt="Select status" sqref="G37:K37 G35:K35 G33:K33 G39:K39 G41:K41 O37 O35 O33 O41 O39 S37 S35 S33 S39 S41" xr:uid="{5100F2C1-65E6-4309-9CFA-DF4CA7882310}">
      <formula1>$E$170:$E$172</formula1>
    </dataValidation>
    <dataValidation type="list" allowBlank="1" showInputMessage="1" showErrorMessage="1" sqref="E149:E150" xr:uid="{4E1FCAA3-1683-48D0-9CAC-2FDE9479EDDC}">
      <formula1>$D$16:$D$18</formula1>
    </dataValidation>
    <dataValidation type="list" allowBlank="1" showInputMessage="1" showErrorMessage="1" prompt="Select effectiveness" sqref="K136 G136 O136 S136" xr:uid="{9F299414-C801-424A-8123-CF162A5966E7}">
      <formula1>$K$162:$K$166</formula1>
    </dataValidation>
    <dataValidation type="list" allowBlank="1" showInputMessage="1" showErrorMessage="1" prompt="Select a sector" sqref="J70:K70 F70:G70 N70:O70 R70:S70" xr:uid="{9D8074EC-4DCA-4CA8-B397-08B701BDCC7C}">
      <formula1>$J$153:$J$161</formula1>
    </dataValidation>
    <dataValidation type="decimal" allowBlank="1" showInputMessage="1" showErrorMessage="1" errorTitle="Invalid data" error="Please enter a number between 0 and 9999999" prompt="Enter a number here" sqref="E30 I30 E24:K24 E21:K21 M30 M21:O21 M24:O24 Q30 Q24:S24 Q21:S21" xr:uid="{D82F8E3E-0BA1-45DE-8C4D-B7B094DB14D8}">
      <formula1>0</formula1>
      <formula2>99999999999</formula2>
    </dataValidation>
    <dataValidation type="decimal" allowBlank="1" showInputMessage="1" showErrorMessage="1" errorTitle="Invalid data" error="Enter a percentage between 0 and 100" prompt="Enter a percentage (between 0 and 100)" sqref="K22:K23 K25:K26" xr:uid="{FE9B060B-FBD3-4573-B8C8-47C1BBE07365}">
      <formula1>0</formula1>
      <formula2>100</formula2>
    </dataValidation>
    <dataValidation type="decimal" allowBlank="1" showInputMessage="1" showErrorMessage="1" errorTitle="Invalid data" error="Please enter a number between 0 and 100" prompt="Enter a percentage between 0 and 100" sqref="I31 E31 E58 E110 I58 I60 E60 I72 I118 I110 E118 D70:E70 E112 E114 E116 I112 I114 I116 H70:I70 E22:K23 E25:K26 L70:M70 M31 M58 M60 M72 M118 M110 M112 M114 M116 M25:O26 M22:O23 Q31 Q58 Q110 Q60 Q118 P70:Q70 Q112 Q114 Q116 Q22:S23 Q25:S26" xr:uid="{F46008EE-5F84-477D-ABB4-F00DE093F3AD}">
      <formula1>0</formula1>
      <formula2>100</formula2>
    </dataValidation>
    <dataValidation type="list" allowBlank="1" showInputMessage="1" showErrorMessage="1" prompt="Select type of policy" sqref="K134 O134" xr:uid="{7DC17EF1-6C5E-455F-8B9B-2FF4FD0A1D6F}">
      <formula1>policy</formula1>
    </dataValidation>
    <dataValidation type="list" allowBlank="1" showInputMessage="1" showErrorMessage="1" prompt="Select programme/sector" sqref="J94 N94 F94 R94" xr:uid="{4B7045B9-560C-4FA2-98FC-4106C50C3A45}">
      <formula1>$J$153:$J$161</formula1>
    </dataValidation>
    <dataValidation type="list" allowBlank="1" showInputMessage="1" showErrorMessage="1" prompt="Select level of improvements" sqref="I94 M94" xr:uid="{000A316F-CFA1-4730-B32C-E13A8113DE7C}">
      <formula1>effectiveness</formula1>
    </dataValidation>
    <dataValidation type="list" allowBlank="1" showInputMessage="1" showErrorMessage="1" prompt="Select changes in asset" sqref="J78:K83 F78:G83 N78:O83 R78:S83" xr:uid="{EFB0D3E0-5520-4DD9-8280-96B5EBAAE0C1}">
      <formula1>$I$162:$I$166</formula1>
    </dataValidation>
    <dataValidation type="list" allowBlank="1" showInputMessage="1" showErrorMessage="1" prompt="Select response level" sqref="J76 N76 F76 R76" xr:uid="{E668BC19-67D2-432C-82AB-A32578151D79}">
      <formula1>$H$162:$H$166</formula1>
    </dataValidation>
    <dataValidation type="list" allowBlank="1" showInputMessage="1" showErrorMessage="1" prompt="Select geographical scale" sqref="E76 I76 M76 Q76" xr:uid="{2D62D877-1F05-46B6-80C7-EE3CD614E5AE}">
      <formula1>$D$158:$D$160</formula1>
    </dataValidation>
    <dataValidation type="list" allowBlank="1" showInputMessage="1" showErrorMessage="1" prompt="Select project/programme sector" sqref="H76 M33 M35 M37 M39 M41 L76 I33 I35 I37 I39 I41 E41 E39 E37 E35 E33 D76 Q41 Q39 Q37 Q35 Q33 P76" xr:uid="{5353BE49-36F2-4FE7-B7A4-EEB4C22AE1F8}">
      <formula1>$J$153:$J$161</formula1>
    </dataValidation>
    <dataValidation type="list" allowBlank="1" showInputMessage="1" showErrorMessage="1" prompt="Select level of awarness" sqref="F72:K72 N72:O72 R72:S72" xr:uid="{87468C43-F303-4AFA-A4B5-9F21FC558A08}">
      <formula1>$G$162:$G$166</formula1>
    </dataValidation>
    <dataValidation type="list" allowBlank="1" showInputMessage="1" showErrorMessage="1" prompt="Select scale" sqref="G62:K62 O62 S62" xr:uid="{3037CB1B-DCBC-455A-9B19-3691B9B96444}">
      <formula1>$F$162:$F$165</formula1>
    </dataValidation>
    <dataValidation type="list" allowBlank="1" showInputMessage="1" showErrorMessage="1" prompt="Select scale" sqref="F134 J134 E62 J41 J39 J37 J35 J33 F41 F39 F37 F35 F33 I62 N134 N41 N39 N37 N35 N33 M62 R134 Q62 R41 R39 R37 R35 R33" xr:uid="{F8CFEB4F-D57B-49E3-B77E-B72ED7007139}">
      <formula1>$D$158:$D$160</formula1>
    </dataValidation>
    <dataValidation type="list" allowBlank="1" showInputMessage="1" showErrorMessage="1" prompt="Select capacity level" sqref="G57:K57 O57 S57" xr:uid="{C307D818-119F-4FEE-846B-E7A862175C64}">
      <formula1>$F$162:$F$165</formula1>
    </dataValidation>
    <dataValidation type="list" allowBlank="1" showInputMessage="1" showErrorMessage="1" prompt="Select sector" sqref="J57 N120 L78:L83 J62 M134 N57 N62 G85:G90 F62 J120 F120 E134 H78:H83 D78:D83 K85:K90 I134 O85:O90 F57 S85:S90 R62 R120 Q134 P78:P83 R57" xr:uid="{C187BA2D-CC15-4F36-A800-C985D1D20B63}">
      <formula1>$J$153:$J$161</formula1>
    </dataValidation>
    <dataValidation type="list" allowBlank="1" showInputMessage="1" showErrorMessage="1" sqref="G133:K133 E133 F119 K119 G84:K84 M133 O133 M84 O119 O84 S133 Q133 R119 S84" xr:uid="{B08A190B-55BF-4E83-B78A-DF4AEE611A21}">
      <formula1>group</formula1>
    </dataValidation>
    <dataValidation type="list" allowBlank="1" showInputMessage="1" showErrorMessage="1" sqref="B73" xr:uid="{2917BCF7-28EC-4261-8190-D3D2A8DF7E6C}">
      <formula1>selectyn</formula1>
    </dataValidation>
    <dataValidation type="list" allowBlank="1" showInputMessage="1" showErrorMessage="1" error="Select from the drop-down list" prompt="Select type of hazards information generated from the drop-down list_x000a_" sqref="F30:F31 J30:J31 N30:N31 R30:R31" xr:uid="{6FFAD132-43B1-4BCC-82FA-D4B4211171F5}">
      <formula1>$D$142:$D$149</formula1>
    </dataValidation>
    <dataValidation type="whole" allowBlank="1" showInputMessage="1" showErrorMessage="1" errorTitle="Please enter a number here" error="Please enter a number here" promptTitle="Please enter a number here" sqref="D33 D35 D37 D39 D41 H41 H39 H37 H35 H33 L41 L39 L37 L35 L33 P33 P35 P37 P39 P41" xr:uid="{A5BFF2EB-9770-4997-BE7B-61B8473170A4}">
      <formula1>0</formula1>
      <formula2>99999</formula2>
    </dataValidation>
    <dataValidation type="list" allowBlank="1" showInputMessage="1" showErrorMessage="1" errorTitle="Select from the list" error="Select from the list" prompt="Select hazard addressed by the Early Warning System" sqref="G51:K51 G48:K48 G45:K45 G42:K42 O48 O45 O42 O51 S51 S48 S45 S42" xr:uid="{4254024C-676C-4635-AE4F-FD9DB00DBAEA}">
      <formula1>$D$142:$D$149</formula1>
    </dataValidation>
    <dataValidation type="list" allowBlank="1" showInputMessage="1" showErrorMessage="1" prompt="Select type" sqref="H62 D62 F60:K60 L62 N60:O60 P62 R60:S60" xr:uid="{9307B9AC-0B93-4978-8BD4-2EF2FBFCB855}">
      <formula1>$D$154:$D$156</formula1>
    </dataValidation>
    <dataValidation type="list" allowBlank="1" showInputMessage="1" showErrorMessage="1" sqref="E85:F90 I85:J90 M85:N90 Q85:R90" xr:uid="{4A07951F-952E-484B-9D95-61360393B7A6}">
      <formula1>type1</formula1>
    </dataValidation>
    <dataValidation type="list" allowBlank="1" showInputMessage="1" showErrorMessage="1" prompt="Select level of improvements" sqref="H94 L94 D94:E94 P94:Q94" xr:uid="{A9CA9D74-FD3D-4FC8-AAA2-80298C93D1CB}">
      <formula1>$K$162:$K$166</formula1>
    </dataValidation>
    <dataValidation type="list" allowBlank="1" showInputMessage="1" showErrorMessage="1" prompt="Select type" sqref="G94:K94 O94 S94" xr:uid="{7E303AB8-0882-43F4-BB69-354294B17A2B}">
      <formula1>$F$143:$F$147</formula1>
    </dataValidation>
    <dataValidation type="list" allowBlank="1" showInputMessage="1" showErrorMessage="1" error="Please select a level of effectiveness from the drop-down list" prompt="Select the level of effectiveness of protection/rehabilitation" sqref="K105:K106 O99:O100 O102:O103 O105:O106 G102:G103 G96:G97 K96:K97 K99:K100 K102:K103 G105:G106 O96:O97 G99:G100 S102:S103 S96:S97 S105:S106 S99:S100" xr:uid="{A53D9758-8FD3-4AC9-803B-E4F3C77439EC}">
      <formula1>$K$162:$K$166</formula1>
    </dataValidation>
    <dataValidation type="list" allowBlank="1" showInputMessage="1" showErrorMessage="1" error="Please select improvement level from the drop-down list" prompt="Select improvement level" sqref="J110:K110 F110:G110 N110:O110 R110:S110" xr:uid="{381B8A21-26CB-476A-9A73-FA91C3AE3ECD}">
      <formula1>$H$157:$H$161</formula1>
    </dataValidation>
    <dataValidation type="list" allowBlank="1" showInputMessage="1" showErrorMessage="1" prompt="Select adaptation strategy" sqref="K120 G120 O120 S120" xr:uid="{A8BD684F-5D65-4382-80FE-02CC3851F910}">
      <formula1>$I$168:$I$184</formula1>
    </dataValidation>
    <dataValidation type="list" allowBlank="1" showInputMessage="1" showErrorMessage="1" prompt="Select state of enforcement" sqref="I136:J136 M136:N136 E136:F136 Q136:R136" xr:uid="{948E5B9E-9AF7-4371-8C92-08F42608F008}">
      <formula1>$I$143:$I$147</formula1>
    </dataValidation>
    <dataValidation type="list" allowBlank="1" showInputMessage="1" showErrorMessage="1" error="Please select from the drop-down list" prompt="Please select from the drop-down list" sqref="C14" xr:uid="{1ED27391-CBE2-44AB-8DF5-BB5D8F993D9F}">
      <formula1>$C$163:$C$165</formula1>
    </dataValidation>
    <dataValidation type="list" allowBlank="1" showInputMessage="1" showErrorMessage="1" error="Select from the drop-down list" prompt="Select from the drop-down list" sqref="C16" xr:uid="{A9214A15-DBCF-496A-9E9A-91CC186C4503}">
      <formula1>$B$163:$B$166</formula1>
    </dataValidation>
    <dataValidation type="list" allowBlank="1" showInputMessage="1" showErrorMessage="1" error="Select from the drop-down list" prompt="Select from the drop-down list" sqref="C15" xr:uid="{F3067565-A557-4F8B-AD81-CA12C40F128D}">
      <formula1>$B$169:$B$327</formula1>
    </dataValidation>
    <dataValidation allowBlank="1" showInputMessage="1" showErrorMessage="1" prompt="Please enter your project ID" sqref="C12" xr:uid="{5DD41336-B66E-45EC-9A53-AC3AA9D0B849}"/>
    <dataValidation allowBlank="1" showInputMessage="1" showErrorMessage="1" prompt="Enter the name of the Implementing Entity_x000a_" sqref="C13" xr:uid="{B3721F09-6B64-4BD2-A754-84A50B9EC626}"/>
    <dataValidation type="list" allowBlank="1" showInputMessage="1" showErrorMessage="1" error="Select from the drop-down list._x000a_" prompt="Select overall effectiveness" sqref="K30:K31 G30:G31 O30:O31 S30:S31" xr:uid="{687AC24F-C6F9-4B80-8E40-20263392F801}">
      <formula1>$K$162:$K$166</formula1>
    </dataValidation>
    <dataValidation type="list" allowBlank="1" showInputMessage="1" showErrorMessage="1" prompt="Select type of policy" sqref="G134 S134" xr:uid="{4E338391-F4E7-4B26-82BF-394024DAEF2B}">
      <formula1>$H$171:$H$192</formula1>
    </dataValidation>
    <dataValidation type="list" allowBlank="1" showInputMessage="1" showErrorMessage="1" prompt="Select integration level" sqref="D132:S132" xr:uid="{3A2B8590-CE0B-4E8E-88E2-D3F0E89C6B7B}">
      <formula1>$H$150:$H$154</formula1>
    </dataValidation>
    <dataValidation type="list" allowBlank="1" showInputMessage="1" showErrorMessage="1" error="Please select the from the drop-down list_x000a_" prompt="Please select from the drop-down list" sqref="C17" xr:uid="{182A8DA3-21B4-4F10-9686-5D04FA6FA513}">
      <formula1>$J$154:$J$161</formula1>
    </dataValidation>
    <dataValidation type="list" allowBlank="1" showInputMessage="1" showErrorMessage="1" prompt="Select type of assets" sqref="E120 I120 M120 Q120" xr:uid="{98A7479F-FFC0-420E-87CA-9FACD87E40DD}">
      <formula1>#REF!</formula1>
    </dataValidation>
  </dataValidations>
  <pageMargins left="0.7" right="0.7" top="0.75" bottom="0.75" header="0.3" footer="0.3"/>
  <pageSetup paperSize="8" scale="36" fitToHeight="0"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32A6-017D-4ED7-8BFD-C97E85473A2D}">
  <dimension ref="A1"/>
  <sheetViews>
    <sheetView workbookViewId="0"/>
  </sheetViews>
  <sheetFormatPr defaultRowHeight="14.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6EAF-4EBF-4E20-8619-9F2F8FB99D2C}">
  <dimension ref="B1:X174"/>
  <sheetViews>
    <sheetView topLeftCell="B97" zoomScaleNormal="100" workbookViewId="0">
      <selection activeCell="Z47" sqref="Z47"/>
    </sheetView>
  </sheetViews>
  <sheetFormatPr defaultColWidth="8.7265625" defaultRowHeight="14" x14ac:dyDescent="0.3"/>
  <cols>
    <col min="1" max="1" width="2.26953125" style="18" customWidth="1"/>
    <col min="2" max="2" width="1.7265625" style="35" customWidth="1"/>
    <col min="3" max="3" width="12.7265625" style="35" customWidth="1"/>
    <col min="4" max="4" width="21" style="35" customWidth="1"/>
    <col min="5" max="5" width="30.1796875" style="18" customWidth="1"/>
    <col min="6" max="6" width="22.54296875" style="18" customWidth="1"/>
    <col min="7" max="7" width="13.453125" style="18" customWidth="1"/>
    <col min="8" max="8" width="1.7265625" style="18" customWidth="1"/>
    <col min="9" max="9" width="5.7265625" style="18" customWidth="1"/>
    <col min="10" max="10" width="1.7265625" style="18" customWidth="1"/>
    <col min="11" max="11" width="12.7265625" style="18" customWidth="1"/>
    <col min="12" max="12" width="21" style="18" customWidth="1"/>
    <col min="13" max="13" width="28.7265625" style="18" customWidth="1"/>
    <col min="14" max="14" width="22.54296875" style="18" customWidth="1"/>
    <col min="15" max="15" width="13.453125" style="18" customWidth="1"/>
    <col min="16" max="16" width="1.7265625" style="18" customWidth="1"/>
    <col min="17" max="17" width="5.7265625" style="18" customWidth="1"/>
    <col min="18" max="18" width="1.7265625" style="18" customWidth="1"/>
    <col min="19" max="19" width="12.7265625" style="18" customWidth="1"/>
    <col min="20" max="20" width="21" style="18" customWidth="1"/>
    <col min="21" max="21" width="28.7265625" style="18" customWidth="1"/>
    <col min="22" max="22" width="22.54296875" style="18" customWidth="1"/>
    <col min="23" max="23" width="13.453125" style="18" customWidth="1"/>
    <col min="24" max="24" width="1.7265625" style="18" customWidth="1"/>
    <col min="25" max="16384" width="8.7265625" style="18"/>
  </cols>
  <sheetData>
    <row r="1" spans="2:24" ht="14.5" thickBot="1" x14ac:dyDescent="0.35">
      <c r="U1" s="36"/>
    </row>
    <row r="2" spans="2:24" ht="14.5" thickBot="1" x14ac:dyDescent="0.35">
      <c r="B2" s="37"/>
      <c r="C2" s="38"/>
      <c r="D2" s="38"/>
      <c r="E2" s="22"/>
      <c r="F2" s="22"/>
      <c r="G2" s="22"/>
      <c r="H2" s="23"/>
      <c r="J2" s="37"/>
      <c r="K2" s="38"/>
      <c r="L2" s="38"/>
      <c r="M2" s="22"/>
      <c r="N2" s="22"/>
      <c r="O2" s="22"/>
      <c r="P2" s="23"/>
      <c r="R2" s="37"/>
      <c r="S2" s="38"/>
      <c r="T2" s="38"/>
      <c r="U2" s="22"/>
      <c r="V2" s="22"/>
      <c r="W2" s="22"/>
      <c r="X2" s="23"/>
    </row>
    <row r="3" spans="2:24" ht="56.25" customHeight="1" thickBot="1" x14ac:dyDescent="0.35">
      <c r="B3" s="39"/>
      <c r="C3" s="716" t="s">
        <v>1253</v>
      </c>
      <c r="D3" s="717"/>
      <c r="E3" s="717"/>
      <c r="F3" s="717"/>
      <c r="G3" s="718"/>
      <c r="H3" s="40"/>
      <c r="J3" s="39"/>
      <c r="K3" s="719" t="s">
        <v>113</v>
      </c>
      <c r="L3" s="720"/>
      <c r="M3" s="720"/>
      <c r="N3" s="720"/>
      <c r="O3" s="721"/>
      <c r="P3" s="40"/>
      <c r="R3" s="39"/>
      <c r="S3" s="719" t="s">
        <v>114</v>
      </c>
      <c r="T3" s="720"/>
      <c r="U3" s="720"/>
      <c r="V3" s="720"/>
      <c r="W3" s="721"/>
      <c r="X3" s="40"/>
    </row>
    <row r="4" spans="2:24" ht="14.65" customHeight="1" thickBot="1" x14ac:dyDescent="0.35">
      <c r="B4" s="722"/>
      <c r="C4" s="723"/>
      <c r="D4" s="723"/>
      <c r="E4" s="723"/>
      <c r="F4" s="723"/>
      <c r="G4" s="41"/>
      <c r="H4" s="40"/>
      <c r="J4" s="724"/>
      <c r="K4" s="723"/>
      <c r="L4" s="723"/>
      <c r="M4" s="723"/>
      <c r="N4" s="723"/>
      <c r="O4" s="41"/>
      <c r="P4" s="40"/>
      <c r="R4" s="724"/>
      <c r="S4" s="725"/>
      <c r="T4" s="725"/>
      <c r="U4" s="725"/>
      <c r="V4" s="725"/>
      <c r="W4" s="492"/>
      <c r="X4" s="40"/>
    </row>
    <row r="5" spans="2:24" ht="338.25" customHeight="1" thickBot="1" x14ac:dyDescent="0.35">
      <c r="B5" s="42"/>
      <c r="C5" s="726" t="s">
        <v>115</v>
      </c>
      <c r="D5" s="727"/>
      <c r="E5" s="727"/>
      <c r="F5" s="727"/>
      <c r="G5" s="728"/>
      <c r="H5" s="40"/>
      <c r="I5" s="43"/>
      <c r="J5" s="42"/>
      <c r="K5" s="729" t="s">
        <v>116</v>
      </c>
      <c r="L5" s="730"/>
      <c r="M5" s="730"/>
      <c r="N5" s="730"/>
      <c r="O5" s="731"/>
      <c r="P5" s="40"/>
      <c r="Q5" s="44"/>
      <c r="R5" s="42"/>
      <c r="S5" s="732" t="s">
        <v>1306</v>
      </c>
      <c r="T5" s="733"/>
      <c r="U5" s="733"/>
      <c r="V5" s="733"/>
      <c r="W5" s="734"/>
      <c r="X5" s="40"/>
    </row>
    <row r="6" spans="2:24" x14ac:dyDescent="0.3">
      <c r="B6" s="42"/>
      <c r="C6" s="735"/>
      <c r="D6" s="735"/>
      <c r="E6" s="735"/>
      <c r="F6" s="735"/>
      <c r="G6" s="41"/>
      <c r="H6" s="40"/>
      <c r="J6" s="42"/>
      <c r="K6" s="735"/>
      <c r="L6" s="735"/>
      <c r="M6" s="735"/>
      <c r="N6" s="735"/>
      <c r="O6" s="41"/>
      <c r="P6" s="40"/>
      <c r="R6" s="42"/>
      <c r="S6" s="736"/>
      <c r="T6" s="736"/>
      <c r="U6" s="736"/>
      <c r="V6" s="736"/>
      <c r="W6" s="492"/>
      <c r="X6" s="40"/>
    </row>
    <row r="7" spans="2:24" x14ac:dyDescent="0.3">
      <c r="B7" s="42"/>
      <c r="C7" s="45"/>
      <c r="D7" s="46"/>
      <c r="E7" s="47"/>
      <c r="F7" s="41"/>
      <c r="G7" s="41"/>
      <c r="H7" s="40"/>
      <c r="J7" s="42"/>
      <c r="K7" s="45"/>
      <c r="L7" s="46"/>
      <c r="M7" s="47"/>
      <c r="N7" s="41"/>
      <c r="O7" s="41"/>
      <c r="P7" s="40"/>
      <c r="R7" s="42"/>
      <c r="S7" s="499"/>
      <c r="T7" s="495"/>
      <c r="U7" s="500"/>
      <c r="V7" s="492"/>
      <c r="W7" s="492"/>
      <c r="X7" s="40"/>
    </row>
    <row r="8" spans="2:24" ht="30" customHeight="1" x14ac:dyDescent="0.3">
      <c r="B8" s="42"/>
      <c r="C8" s="737" t="s">
        <v>117</v>
      </c>
      <c r="D8" s="737"/>
      <c r="E8" s="737"/>
      <c r="F8" s="737"/>
      <c r="G8" s="41"/>
      <c r="H8" s="40"/>
      <c r="J8" s="42"/>
      <c r="K8" s="737" t="s">
        <v>117</v>
      </c>
      <c r="L8" s="737"/>
      <c r="M8" s="737"/>
      <c r="N8" s="737"/>
      <c r="O8" s="41"/>
      <c r="P8" s="40"/>
      <c r="R8" s="42"/>
      <c r="S8" s="693" t="s">
        <v>117</v>
      </c>
      <c r="T8" s="693"/>
      <c r="U8" s="693"/>
      <c r="V8" s="693"/>
      <c r="W8" s="492"/>
      <c r="X8" s="40"/>
    </row>
    <row r="9" spans="2:24" ht="39" customHeight="1" x14ac:dyDescent="0.3">
      <c r="B9" s="42"/>
      <c r="C9" s="738" t="s">
        <v>118</v>
      </c>
      <c r="D9" s="738"/>
      <c r="E9" s="738"/>
      <c r="F9" s="738"/>
      <c r="G9" s="41"/>
      <c r="H9" s="40"/>
      <c r="J9" s="42"/>
      <c r="K9" s="738" t="s">
        <v>118</v>
      </c>
      <c r="L9" s="738"/>
      <c r="M9" s="738"/>
      <c r="N9" s="738"/>
      <c r="O9" s="41"/>
      <c r="P9" s="40"/>
      <c r="R9" s="42"/>
      <c r="S9" s="739" t="s">
        <v>118</v>
      </c>
      <c r="T9" s="739"/>
      <c r="U9" s="739"/>
      <c r="V9" s="739"/>
      <c r="W9" s="492"/>
      <c r="X9" s="40"/>
    </row>
    <row r="10" spans="2:24" ht="21.75" customHeight="1" thickBot="1" x14ac:dyDescent="0.35">
      <c r="B10" s="42"/>
      <c r="C10" s="48"/>
      <c r="D10" s="48"/>
      <c r="E10" s="48"/>
      <c r="F10" s="48"/>
      <c r="G10" s="41"/>
      <c r="H10" s="40"/>
      <c r="I10" s="43"/>
      <c r="J10" s="42"/>
      <c r="K10" s="49"/>
      <c r="L10" s="49"/>
      <c r="M10" s="50"/>
      <c r="N10" s="50"/>
      <c r="O10" s="49"/>
      <c r="P10" s="40"/>
      <c r="Q10" s="44"/>
      <c r="R10" s="42"/>
      <c r="S10" s="494"/>
      <c r="T10" s="494"/>
      <c r="U10" s="50"/>
      <c r="V10" s="50"/>
      <c r="W10" s="494"/>
      <c r="X10" s="40"/>
    </row>
    <row r="11" spans="2:24" ht="18" customHeight="1" thickBot="1" x14ac:dyDescent="0.35">
      <c r="B11" s="42"/>
      <c r="C11" s="750" t="s">
        <v>119</v>
      </c>
      <c r="D11" s="751"/>
      <c r="E11" s="51" t="s">
        <v>120</v>
      </c>
      <c r="F11" s="52" t="s">
        <v>121</v>
      </c>
      <c r="G11" s="41"/>
      <c r="H11" s="40"/>
      <c r="J11" s="42"/>
      <c r="K11" s="752" t="s">
        <v>122</v>
      </c>
      <c r="L11" s="752"/>
      <c r="M11" s="51" t="s">
        <v>120</v>
      </c>
      <c r="N11" s="52" t="s">
        <v>121</v>
      </c>
      <c r="O11" s="41"/>
      <c r="P11" s="40"/>
      <c r="R11" s="42"/>
      <c r="S11" s="753" t="s">
        <v>122</v>
      </c>
      <c r="T11" s="753"/>
      <c r="U11" s="51" t="s">
        <v>120</v>
      </c>
      <c r="V11" s="52" t="s">
        <v>121</v>
      </c>
      <c r="W11" s="492"/>
      <c r="X11" s="40"/>
    </row>
    <row r="12" spans="2:24" ht="18" customHeight="1" x14ac:dyDescent="0.3">
      <c r="B12" s="42"/>
      <c r="C12" s="750"/>
      <c r="D12" s="751"/>
      <c r="E12" s="53" t="s">
        <v>123</v>
      </c>
      <c r="F12" s="54">
        <f>SUM(F13:F14)</f>
        <v>181428</v>
      </c>
      <c r="G12" s="41"/>
      <c r="H12" s="40"/>
      <c r="J12" s="42"/>
      <c r="K12" s="752"/>
      <c r="L12" s="752"/>
      <c r="M12" s="53" t="s">
        <v>123</v>
      </c>
      <c r="N12" s="54">
        <f>SUM(N13:N14)</f>
        <v>181428</v>
      </c>
      <c r="O12" s="41"/>
      <c r="P12" s="40"/>
      <c r="R12" s="42"/>
      <c r="S12" s="753"/>
      <c r="T12" s="753"/>
      <c r="U12" s="53" t="s">
        <v>123</v>
      </c>
      <c r="V12" s="629">
        <f>SUM(V13:V14)</f>
        <v>2895569.80763763</v>
      </c>
      <c r="W12" s="492"/>
      <c r="X12" s="40"/>
    </row>
    <row r="13" spans="2:24" ht="18" customHeight="1" x14ac:dyDescent="0.3">
      <c r="B13" s="42"/>
      <c r="C13" s="750"/>
      <c r="D13" s="751"/>
      <c r="E13" s="55" t="s">
        <v>124</v>
      </c>
      <c r="F13" s="56">
        <v>27500</v>
      </c>
      <c r="G13" s="41"/>
      <c r="H13" s="40"/>
      <c r="J13" s="42"/>
      <c r="K13" s="752"/>
      <c r="L13" s="752"/>
      <c r="M13" s="55" t="s">
        <v>124</v>
      </c>
      <c r="N13" s="56">
        <v>27500</v>
      </c>
      <c r="O13" s="41"/>
      <c r="P13" s="40"/>
      <c r="R13" s="42"/>
      <c r="S13" s="753"/>
      <c r="T13" s="753"/>
      <c r="U13" s="55" t="s">
        <v>124</v>
      </c>
      <c r="V13" s="630">
        <v>27500</v>
      </c>
      <c r="W13" s="492"/>
      <c r="X13" s="40"/>
    </row>
    <row r="14" spans="2:24" ht="18" customHeight="1" x14ac:dyDescent="0.3">
      <c r="B14" s="42"/>
      <c r="C14" s="57"/>
      <c r="D14" s="57"/>
      <c r="E14" s="55" t="s">
        <v>125</v>
      </c>
      <c r="F14" s="56">
        <f>SUM(F15:F16)</f>
        <v>153928</v>
      </c>
      <c r="G14" s="41"/>
      <c r="H14" s="40"/>
      <c r="J14" s="42"/>
      <c r="K14" s="752"/>
      <c r="L14" s="752"/>
      <c r="M14" s="55" t="s">
        <v>125</v>
      </c>
      <c r="N14" s="56">
        <f>SUM(N15:N16)</f>
        <v>153928</v>
      </c>
      <c r="O14" s="41"/>
      <c r="P14" s="40"/>
      <c r="R14" s="42"/>
      <c r="S14" s="753"/>
      <c r="T14" s="753"/>
      <c r="U14" s="55" t="s">
        <v>125</v>
      </c>
      <c r="V14" s="630">
        <f>SUM(V15:V16)</f>
        <v>2868069.80763763</v>
      </c>
      <c r="W14" s="492"/>
      <c r="X14" s="40"/>
    </row>
    <row r="15" spans="2:24" ht="18" customHeight="1" x14ac:dyDescent="0.3">
      <c r="B15" s="42"/>
      <c r="C15" s="57"/>
      <c r="D15" s="57"/>
      <c r="E15" s="58" t="s">
        <v>126</v>
      </c>
      <c r="F15" s="59">
        <v>23075</v>
      </c>
      <c r="G15" s="41"/>
      <c r="H15" s="40"/>
      <c r="J15" s="42"/>
      <c r="K15" s="752"/>
      <c r="L15" s="752"/>
      <c r="M15" s="58" t="s">
        <v>126</v>
      </c>
      <c r="N15" s="59">
        <v>23075</v>
      </c>
      <c r="O15" s="41"/>
      <c r="P15" s="40"/>
      <c r="R15" s="42"/>
      <c r="S15" s="753"/>
      <c r="T15" s="753"/>
      <c r="U15" s="58" t="s">
        <v>126</v>
      </c>
      <c r="V15" s="631">
        <v>2559680.7674050522</v>
      </c>
      <c r="W15" s="492"/>
      <c r="X15" s="40"/>
    </row>
    <row r="16" spans="2:24" ht="18" customHeight="1" thickBot="1" x14ac:dyDescent="0.35">
      <c r="B16" s="42"/>
      <c r="C16" s="737"/>
      <c r="D16" s="737"/>
      <c r="E16" s="60" t="s">
        <v>127</v>
      </c>
      <c r="F16" s="61">
        <v>130853</v>
      </c>
      <c r="G16" s="41"/>
      <c r="H16" s="40"/>
      <c r="J16" s="42"/>
      <c r="K16" s="752"/>
      <c r="L16" s="752"/>
      <c r="M16" s="60" t="s">
        <v>127</v>
      </c>
      <c r="N16" s="61">
        <v>130853</v>
      </c>
      <c r="O16" s="41"/>
      <c r="P16" s="40"/>
      <c r="R16" s="42"/>
      <c r="S16" s="753"/>
      <c r="T16" s="753"/>
      <c r="U16" s="60" t="s">
        <v>127</v>
      </c>
      <c r="V16" s="632">
        <v>308389.04023257777</v>
      </c>
      <c r="W16" s="492"/>
      <c r="X16" s="40"/>
    </row>
    <row r="17" spans="2:24" ht="18" customHeight="1" thickBot="1" x14ac:dyDescent="0.35">
      <c r="B17" s="42"/>
      <c r="C17" s="46"/>
      <c r="D17" s="46"/>
      <c r="E17" s="41"/>
      <c r="F17" s="41"/>
      <c r="G17" s="41"/>
      <c r="H17" s="40"/>
      <c r="J17" s="42"/>
      <c r="K17" s="752"/>
      <c r="L17" s="752"/>
      <c r="M17" s="62"/>
      <c r="N17" s="63"/>
      <c r="O17" s="41"/>
      <c r="P17" s="40"/>
      <c r="R17" s="42"/>
      <c r="S17" s="753"/>
      <c r="T17" s="753"/>
      <c r="U17" s="501"/>
      <c r="V17" s="496"/>
      <c r="W17" s="492"/>
      <c r="X17" s="40"/>
    </row>
    <row r="18" spans="2:24" ht="18" customHeight="1" thickBot="1" x14ac:dyDescent="0.35">
      <c r="B18" s="42"/>
      <c r="C18" s="752" t="s">
        <v>128</v>
      </c>
      <c r="D18" s="752"/>
      <c r="E18" s="754" t="s">
        <v>129</v>
      </c>
      <c r="F18" s="755"/>
      <c r="G18" s="41"/>
      <c r="H18" s="40"/>
      <c r="J18" s="42"/>
      <c r="K18" s="752" t="s">
        <v>128</v>
      </c>
      <c r="L18" s="752"/>
      <c r="M18" s="760" t="s">
        <v>130</v>
      </c>
      <c r="N18" s="761"/>
      <c r="O18" s="41"/>
      <c r="P18" s="40"/>
      <c r="R18" s="42"/>
      <c r="S18" s="753" t="s">
        <v>128</v>
      </c>
      <c r="T18" s="753"/>
      <c r="U18" s="740" t="s">
        <v>131</v>
      </c>
      <c r="V18" s="741"/>
      <c r="W18" s="492"/>
      <c r="X18" s="40"/>
    </row>
    <row r="19" spans="2:24" ht="141.75" customHeight="1" thickBot="1" x14ac:dyDescent="0.35">
      <c r="B19" s="42"/>
      <c r="C19" s="752"/>
      <c r="D19" s="752"/>
      <c r="E19" s="756"/>
      <c r="F19" s="757"/>
      <c r="G19" s="41"/>
      <c r="H19" s="40"/>
      <c r="J19" s="42"/>
      <c r="K19" s="752"/>
      <c r="L19" s="752"/>
      <c r="M19" s="742" t="s">
        <v>132</v>
      </c>
      <c r="N19" s="743"/>
      <c r="O19" s="41"/>
      <c r="P19" s="40"/>
      <c r="R19" s="42"/>
      <c r="S19" s="753"/>
      <c r="T19" s="753"/>
      <c r="U19" s="744" t="s">
        <v>1304</v>
      </c>
      <c r="V19" s="745"/>
      <c r="W19" s="492"/>
      <c r="X19" s="40"/>
    </row>
    <row r="20" spans="2:24" ht="15.75" customHeight="1" thickBot="1" x14ac:dyDescent="0.35">
      <c r="B20" s="42"/>
      <c r="C20" s="46"/>
      <c r="D20" s="46"/>
      <c r="E20" s="756"/>
      <c r="F20" s="757"/>
      <c r="G20" s="41"/>
      <c r="H20" s="40"/>
      <c r="J20" s="42"/>
      <c r="K20" s="64"/>
      <c r="L20" s="64"/>
      <c r="M20" s="746" t="s">
        <v>133</v>
      </c>
      <c r="N20" s="747"/>
      <c r="O20" s="41"/>
      <c r="P20" s="40"/>
      <c r="R20" s="42"/>
      <c r="S20" s="502"/>
      <c r="T20" s="502"/>
      <c r="U20" s="746" t="s">
        <v>133</v>
      </c>
      <c r="V20" s="747"/>
      <c r="W20" s="492"/>
      <c r="X20" s="40"/>
    </row>
    <row r="21" spans="2:24" ht="141" customHeight="1" x14ac:dyDescent="0.3">
      <c r="B21" s="42"/>
      <c r="C21" s="46"/>
      <c r="D21" s="46"/>
      <c r="E21" s="756"/>
      <c r="F21" s="757"/>
      <c r="G21" s="41"/>
      <c r="H21" s="40"/>
      <c r="J21" s="42"/>
      <c r="K21" s="64"/>
      <c r="L21" s="64"/>
      <c r="M21" s="748" t="s">
        <v>134</v>
      </c>
      <c r="N21" s="749"/>
      <c r="O21" s="41"/>
      <c r="P21" s="40"/>
      <c r="R21" s="42"/>
      <c r="S21" s="502"/>
      <c r="T21" s="502"/>
      <c r="U21" s="762" t="s">
        <v>1254</v>
      </c>
      <c r="V21" s="763"/>
      <c r="W21" s="492"/>
      <c r="X21" s="40"/>
    </row>
    <row r="22" spans="2:24" x14ac:dyDescent="0.3">
      <c r="B22" s="42"/>
      <c r="C22" s="46"/>
      <c r="D22" s="46"/>
      <c r="E22" s="756"/>
      <c r="F22" s="757"/>
      <c r="G22" s="41"/>
      <c r="H22" s="40"/>
      <c r="J22" s="42"/>
      <c r="K22" s="64"/>
      <c r="L22" s="64"/>
      <c r="M22" s="65" t="s">
        <v>120</v>
      </c>
      <c r="N22" s="66" t="s">
        <v>135</v>
      </c>
      <c r="O22" s="41"/>
      <c r="P22" s="40"/>
      <c r="R22" s="42"/>
      <c r="S22" s="502"/>
      <c r="T22" s="502"/>
      <c r="U22" s="764"/>
      <c r="V22" s="765"/>
      <c r="W22" s="492"/>
      <c r="X22" s="40"/>
    </row>
    <row r="23" spans="2:24" ht="18" customHeight="1" x14ac:dyDescent="0.3">
      <c r="B23" s="42"/>
      <c r="C23" s="46"/>
      <c r="D23" s="46"/>
      <c r="E23" s="756"/>
      <c r="F23" s="757"/>
      <c r="G23" s="41"/>
      <c r="H23" s="40"/>
      <c r="J23" s="42"/>
      <c r="K23" s="64"/>
      <c r="L23" s="64"/>
      <c r="M23" s="67" t="s">
        <v>136</v>
      </c>
      <c r="N23" s="68">
        <f>SUM(N24:N25)</f>
        <v>3207315</v>
      </c>
      <c r="O23" s="41"/>
      <c r="P23" s="40"/>
      <c r="R23" s="42"/>
      <c r="S23" s="502"/>
      <c r="T23" s="502"/>
      <c r="U23" s="764"/>
      <c r="V23" s="765"/>
      <c r="W23" s="492"/>
      <c r="X23" s="40"/>
    </row>
    <row r="24" spans="2:24" ht="18" customHeight="1" x14ac:dyDescent="0.3">
      <c r="B24" s="42"/>
      <c r="C24" s="46"/>
      <c r="D24" s="46"/>
      <c r="E24" s="756"/>
      <c r="F24" s="757"/>
      <c r="G24" s="41"/>
      <c r="H24" s="40"/>
      <c r="J24" s="42"/>
      <c r="K24" s="64"/>
      <c r="L24" s="64"/>
      <c r="M24" s="69" t="s">
        <v>137</v>
      </c>
      <c r="N24" s="59">
        <v>2861609</v>
      </c>
      <c r="O24" s="41"/>
      <c r="P24" s="40"/>
      <c r="R24" s="42"/>
      <c r="S24" s="502"/>
      <c r="T24" s="502"/>
      <c r="U24" s="764"/>
      <c r="V24" s="765"/>
      <c r="W24" s="492"/>
      <c r="X24" s="40"/>
    </row>
    <row r="25" spans="2:24" ht="18" customHeight="1" thickBot="1" x14ac:dyDescent="0.35">
      <c r="B25" s="42"/>
      <c r="C25" s="46"/>
      <c r="D25" s="46"/>
      <c r="E25" s="758"/>
      <c r="F25" s="759"/>
      <c r="G25" s="41"/>
      <c r="H25" s="40"/>
      <c r="J25" s="42"/>
      <c r="K25" s="64"/>
      <c r="L25" s="64"/>
      <c r="M25" s="125" t="s">
        <v>138</v>
      </c>
      <c r="N25" s="61">
        <v>345706</v>
      </c>
      <c r="O25" s="41"/>
      <c r="P25" s="40"/>
      <c r="R25" s="42"/>
      <c r="S25" s="502"/>
      <c r="T25" s="502"/>
      <c r="U25" s="766"/>
      <c r="V25" s="767"/>
      <c r="W25" s="492"/>
      <c r="X25" s="40"/>
    </row>
    <row r="26" spans="2:24" ht="14.5" customHeight="1" x14ac:dyDescent="0.3">
      <c r="B26" s="42"/>
      <c r="C26" s="46"/>
      <c r="D26" s="46"/>
      <c r="E26" s="41"/>
      <c r="F26" s="41"/>
      <c r="G26" s="41"/>
      <c r="H26" s="40"/>
      <c r="J26" s="42"/>
      <c r="K26" s="64"/>
      <c r="L26" s="64"/>
      <c r="M26" s="62"/>
      <c r="N26" s="63"/>
      <c r="O26" s="41"/>
      <c r="P26" s="40"/>
      <c r="R26" s="42"/>
      <c r="S26" s="502"/>
      <c r="T26" s="502"/>
      <c r="U26" s="501"/>
      <c r="V26" s="496"/>
      <c r="W26" s="492"/>
      <c r="X26" s="40"/>
    </row>
    <row r="27" spans="2:24" ht="18.75" customHeight="1" x14ac:dyDescent="0.3">
      <c r="B27" s="42"/>
      <c r="C27" s="737" t="s">
        <v>139</v>
      </c>
      <c r="D27" s="737"/>
      <c r="E27" s="70"/>
      <c r="F27" s="70"/>
      <c r="G27" s="41"/>
      <c r="H27" s="40"/>
      <c r="J27" s="42"/>
      <c r="K27" s="737" t="s">
        <v>139</v>
      </c>
      <c r="L27" s="737"/>
      <c r="M27" s="70"/>
      <c r="N27" s="70"/>
      <c r="O27" s="41"/>
      <c r="P27" s="40"/>
      <c r="R27" s="42"/>
      <c r="S27" s="693" t="s">
        <v>139</v>
      </c>
      <c r="T27" s="693"/>
      <c r="U27" s="503"/>
      <c r="V27" s="503"/>
      <c r="W27" s="492"/>
      <c r="X27" s="40"/>
    </row>
    <row r="28" spans="2:24" ht="15" customHeight="1" x14ac:dyDescent="0.3">
      <c r="B28" s="42"/>
      <c r="C28" s="768" t="s">
        <v>140</v>
      </c>
      <c r="D28" s="768"/>
      <c r="E28" s="768"/>
      <c r="F28" s="768"/>
      <c r="G28" s="768"/>
      <c r="H28" s="40"/>
      <c r="J28" s="42"/>
      <c r="K28" s="768" t="s">
        <v>140</v>
      </c>
      <c r="L28" s="768"/>
      <c r="M28" s="768"/>
      <c r="N28" s="768"/>
      <c r="O28" s="768"/>
      <c r="P28" s="40"/>
      <c r="R28" s="42"/>
      <c r="S28" s="769" t="s">
        <v>141</v>
      </c>
      <c r="T28" s="769"/>
      <c r="U28" s="769"/>
      <c r="V28" s="769"/>
      <c r="W28" s="769"/>
      <c r="X28" s="40"/>
    </row>
    <row r="29" spans="2:24" ht="15" customHeight="1" thickBot="1" x14ac:dyDescent="0.35">
      <c r="B29" s="42"/>
      <c r="C29" s="70"/>
      <c r="D29" s="70"/>
      <c r="E29" s="70"/>
      <c r="F29" s="70"/>
      <c r="G29" s="70"/>
      <c r="H29" s="40"/>
      <c r="J29" s="42"/>
      <c r="K29" s="70"/>
      <c r="L29" s="70"/>
      <c r="M29" s="70"/>
      <c r="N29" s="70"/>
      <c r="O29" s="70"/>
      <c r="P29" s="40"/>
      <c r="R29" s="42"/>
      <c r="S29" s="503"/>
      <c r="T29" s="503"/>
      <c r="U29" s="503"/>
      <c r="V29" s="503"/>
      <c r="W29" s="503"/>
      <c r="X29" s="40"/>
    </row>
    <row r="30" spans="2:24" ht="18" customHeight="1" x14ac:dyDescent="0.3">
      <c r="B30" s="42"/>
      <c r="C30" s="70"/>
      <c r="D30" s="70"/>
      <c r="E30" s="71" t="s">
        <v>120</v>
      </c>
      <c r="F30" s="72" t="s">
        <v>121</v>
      </c>
      <c r="G30" s="70"/>
      <c r="H30" s="40"/>
      <c r="J30" s="42"/>
      <c r="K30" s="70"/>
      <c r="L30" s="70"/>
      <c r="M30" s="71" t="s">
        <v>120</v>
      </c>
      <c r="N30" s="72" t="s">
        <v>121</v>
      </c>
      <c r="O30" s="70"/>
      <c r="P30" s="40"/>
      <c r="R30" s="42"/>
      <c r="S30" s="503"/>
      <c r="T30" s="503"/>
      <c r="U30" s="633" t="s">
        <v>120</v>
      </c>
      <c r="V30" s="634" t="s">
        <v>121</v>
      </c>
      <c r="W30" s="503"/>
      <c r="X30" s="40"/>
    </row>
    <row r="31" spans="2:24" ht="18" customHeight="1" x14ac:dyDescent="0.3">
      <c r="B31" s="42"/>
      <c r="C31" s="70"/>
      <c r="D31" s="70"/>
      <c r="E31" s="73" t="s">
        <v>142</v>
      </c>
      <c r="F31" s="74">
        <f>SUM(F33,F36)</f>
        <v>476039.34</v>
      </c>
      <c r="G31" s="70"/>
      <c r="H31" s="40"/>
      <c r="J31" s="42"/>
      <c r="K31" s="70"/>
      <c r="L31" s="70"/>
      <c r="M31" s="73" t="s">
        <v>142</v>
      </c>
      <c r="N31" s="74">
        <f>SUM(N32,N37)</f>
        <v>795382.71</v>
      </c>
      <c r="O31" s="70"/>
      <c r="P31" s="40"/>
      <c r="R31" s="42"/>
      <c r="S31" s="503"/>
      <c r="T31" s="503"/>
      <c r="U31" s="635" t="s">
        <v>142</v>
      </c>
      <c r="V31" s="636">
        <f>SUM(V32,V35,V38)</f>
        <v>969293.18623533985</v>
      </c>
      <c r="W31" s="503"/>
      <c r="X31" s="40"/>
    </row>
    <row r="32" spans="2:24" ht="18" customHeight="1" x14ac:dyDescent="0.3">
      <c r="B32" s="42"/>
      <c r="C32" s="70"/>
      <c r="D32" s="70"/>
      <c r="E32" s="75" t="s">
        <v>143</v>
      </c>
      <c r="F32" s="56">
        <f>SUM(F33,F36)</f>
        <v>476039.34</v>
      </c>
      <c r="G32" s="70"/>
      <c r="H32" s="40"/>
      <c r="J32" s="42"/>
      <c r="K32" s="70"/>
      <c r="L32" s="70"/>
      <c r="M32" s="75" t="s">
        <v>143</v>
      </c>
      <c r="N32" s="56">
        <f>SUM(N33,N36)</f>
        <v>476039.34</v>
      </c>
      <c r="O32" s="70"/>
      <c r="P32" s="40"/>
      <c r="R32" s="42"/>
      <c r="S32" s="503"/>
      <c r="T32" s="503"/>
      <c r="U32" s="637" t="s">
        <v>143</v>
      </c>
      <c r="V32" s="630">
        <f>SUM(V33:V34)</f>
        <v>462925.27132368996</v>
      </c>
      <c r="W32" s="503"/>
      <c r="X32" s="40"/>
    </row>
    <row r="33" spans="2:24" ht="18" customHeight="1" x14ac:dyDescent="0.3">
      <c r="B33" s="42"/>
      <c r="C33" s="70"/>
      <c r="D33" s="70"/>
      <c r="E33" s="77" t="s">
        <v>144</v>
      </c>
      <c r="F33" s="78">
        <f>SUM(F34:F35)</f>
        <v>472622.09</v>
      </c>
      <c r="G33" s="70"/>
      <c r="H33" s="40"/>
      <c r="J33" s="42"/>
      <c r="K33" s="70"/>
      <c r="L33" s="70"/>
      <c r="M33" s="77" t="s">
        <v>144</v>
      </c>
      <c r="N33" s="78">
        <f>SUM(N34:N35)</f>
        <v>472622.09</v>
      </c>
      <c r="O33" s="70"/>
      <c r="P33" s="40"/>
      <c r="R33" s="42"/>
      <c r="S33" s="503"/>
      <c r="T33" s="503"/>
      <c r="U33" s="638" t="s">
        <v>144</v>
      </c>
      <c r="V33" s="631">
        <f>'[5]ROI on A+B'!L31</f>
        <v>460019.26157634135</v>
      </c>
      <c r="W33" s="503"/>
      <c r="X33" s="40"/>
    </row>
    <row r="34" spans="2:24" ht="18" customHeight="1" x14ac:dyDescent="0.3">
      <c r="B34" s="42"/>
      <c r="C34" s="70"/>
      <c r="D34" s="70"/>
      <c r="E34" s="79" t="s">
        <v>145</v>
      </c>
      <c r="F34" s="59">
        <v>451161.53</v>
      </c>
      <c r="G34" s="70"/>
      <c r="H34" s="40"/>
      <c r="J34" s="42"/>
      <c r="K34" s="70"/>
      <c r="L34" s="70"/>
      <c r="M34" s="79" t="s">
        <v>145</v>
      </c>
      <c r="N34" s="59">
        <v>451161.53</v>
      </c>
      <c r="O34" s="70"/>
      <c r="P34" s="40"/>
      <c r="R34" s="42"/>
      <c r="S34" s="503"/>
      <c r="T34" s="503"/>
      <c r="U34" s="638" t="s">
        <v>146</v>
      </c>
      <c r="V34" s="631">
        <v>2906.0097473485935</v>
      </c>
      <c r="W34" s="503"/>
      <c r="X34" s="40"/>
    </row>
    <row r="35" spans="2:24" ht="18" customHeight="1" x14ac:dyDescent="0.3">
      <c r="B35" s="42"/>
      <c r="C35" s="70"/>
      <c r="D35" s="70"/>
      <c r="E35" s="79" t="s">
        <v>147</v>
      </c>
      <c r="F35" s="59">
        <v>21460.560000000001</v>
      </c>
      <c r="G35" s="70"/>
      <c r="H35" s="40"/>
      <c r="J35" s="42"/>
      <c r="K35" s="70"/>
      <c r="L35" s="70"/>
      <c r="M35" s="79" t="s">
        <v>147</v>
      </c>
      <c r="N35" s="59">
        <v>21460.560000000001</v>
      </c>
      <c r="O35" s="70"/>
      <c r="P35" s="40"/>
      <c r="R35" s="42"/>
      <c r="S35" s="503"/>
      <c r="T35" s="503"/>
      <c r="U35" s="637" t="s">
        <v>148</v>
      </c>
      <c r="V35" s="630">
        <f>SUM(V36:V37)</f>
        <v>308776.76160130306</v>
      </c>
      <c r="W35" s="503"/>
      <c r="X35" s="40"/>
    </row>
    <row r="36" spans="2:24" ht="18" customHeight="1" thickBot="1" x14ac:dyDescent="0.35">
      <c r="B36" s="42"/>
      <c r="C36" s="70"/>
      <c r="D36" s="70"/>
      <c r="E36" s="80" t="s">
        <v>146</v>
      </c>
      <c r="F36" s="81">
        <v>3417.25</v>
      </c>
      <c r="G36" s="70"/>
      <c r="H36" s="40"/>
      <c r="J36" s="42"/>
      <c r="K36" s="70"/>
      <c r="L36" s="70"/>
      <c r="M36" s="77" t="s">
        <v>146</v>
      </c>
      <c r="N36" s="78">
        <v>3417.25</v>
      </c>
      <c r="O36" s="70"/>
      <c r="P36" s="40"/>
      <c r="R36" s="42"/>
      <c r="S36" s="503"/>
      <c r="T36" s="503"/>
      <c r="U36" s="638" t="s">
        <v>144</v>
      </c>
      <c r="V36" s="631">
        <f>'[5]ROI on A+B'!L32</f>
        <v>308135.60272113461</v>
      </c>
      <c r="W36" s="503"/>
      <c r="X36" s="40"/>
    </row>
    <row r="37" spans="2:24" ht="18" customHeight="1" x14ac:dyDescent="0.3">
      <c r="B37" s="42"/>
      <c r="C37" s="70"/>
      <c r="D37" s="70"/>
      <c r="E37" s="70"/>
      <c r="F37" s="70"/>
      <c r="G37" s="70"/>
      <c r="H37" s="40"/>
      <c r="J37" s="42"/>
      <c r="K37" s="70"/>
      <c r="L37" s="70"/>
      <c r="M37" s="75" t="s">
        <v>148</v>
      </c>
      <c r="N37" s="56">
        <f>SUM(N38,N41)</f>
        <v>319343.37</v>
      </c>
      <c r="O37" s="70"/>
      <c r="P37" s="40"/>
      <c r="R37" s="42"/>
      <c r="S37" s="503"/>
      <c r="T37" s="503"/>
      <c r="U37" s="638" t="s">
        <v>146</v>
      </c>
      <c r="V37" s="631">
        <v>641.15888016843792</v>
      </c>
      <c r="W37" s="503"/>
      <c r="X37" s="40"/>
    </row>
    <row r="38" spans="2:24" ht="18" customHeight="1" x14ac:dyDescent="0.3">
      <c r="B38" s="42"/>
      <c r="C38" s="70"/>
      <c r="D38" s="70"/>
      <c r="E38" s="70"/>
      <c r="F38" s="70"/>
      <c r="G38" s="70"/>
      <c r="H38" s="40"/>
      <c r="J38" s="42"/>
      <c r="K38" s="70"/>
      <c r="L38" s="70"/>
      <c r="M38" s="77" t="s">
        <v>144</v>
      </c>
      <c r="N38" s="78">
        <f>SUM(N39:N40)</f>
        <v>315310.46999999997</v>
      </c>
      <c r="O38" s="70"/>
      <c r="P38" s="40"/>
      <c r="R38" s="42"/>
      <c r="S38" s="503"/>
      <c r="T38" s="503"/>
      <c r="U38" s="637" t="s">
        <v>149</v>
      </c>
      <c r="V38" s="630">
        <f>SUM(V39:V40)</f>
        <v>197591.15331034682</v>
      </c>
      <c r="W38" s="503"/>
      <c r="X38" s="40"/>
    </row>
    <row r="39" spans="2:24" ht="18" customHeight="1" x14ac:dyDescent="0.3">
      <c r="B39" s="42"/>
      <c r="C39" s="70"/>
      <c r="D39" s="70"/>
      <c r="E39" s="70"/>
      <c r="F39" s="70"/>
      <c r="G39" s="70"/>
      <c r="H39" s="40"/>
      <c r="J39" s="42"/>
      <c r="K39" s="70"/>
      <c r="L39" s="70"/>
      <c r="M39" s="79" t="s">
        <v>145</v>
      </c>
      <c r="N39" s="59">
        <v>302266.17</v>
      </c>
      <c r="O39" s="70"/>
      <c r="P39" s="40"/>
      <c r="R39" s="42"/>
      <c r="S39" s="503"/>
      <c r="T39" s="503"/>
      <c r="U39" s="638" t="s">
        <v>144</v>
      </c>
      <c r="V39" s="631">
        <f>'[5]ROI on A+B'!L33</f>
        <v>196243.337987493</v>
      </c>
      <c r="W39" s="503"/>
      <c r="X39" s="40"/>
    </row>
    <row r="40" spans="2:24" ht="18" customHeight="1" thickBot="1" x14ac:dyDescent="0.35">
      <c r="B40" s="42"/>
      <c r="C40" s="70"/>
      <c r="D40" s="70"/>
      <c r="E40" s="70"/>
      <c r="F40" s="70"/>
      <c r="G40" s="70"/>
      <c r="H40" s="40"/>
      <c r="J40" s="42"/>
      <c r="K40" s="70"/>
      <c r="L40" s="70"/>
      <c r="M40" s="79" t="s">
        <v>147</v>
      </c>
      <c r="N40" s="59">
        <v>13044.3</v>
      </c>
      <c r="O40" s="70"/>
      <c r="P40" s="40"/>
      <c r="R40" s="42"/>
      <c r="S40" s="503"/>
      <c r="T40" s="503"/>
      <c r="U40" s="639" t="s">
        <v>146</v>
      </c>
      <c r="V40" s="632">
        <v>1347.8153228538281</v>
      </c>
      <c r="W40" s="503"/>
      <c r="X40" s="40"/>
    </row>
    <row r="41" spans="2:24" ht="18" customHeight="1" thickBot="1" x14ac:dyDescent="0.35">
      <c r="B41" s="42"/>
      <c r="C41" s="70"/>
      <c r="D41" s="70"/>
      <c r="E41" s="70"/>
      <c r="F41" s="70"/>
      <c r="G41" s="70"/>
      <c r="H41" s="40"/>
      <c r="J41" s="42"/>
      <c r="K41" s="70"/>
      <c r="L41" s="70"/>
      <c r="M41" s="80" t="s">
        <v>146</v>
      </c>
      <c r="N41" s="81">
        <v>4032.9</v>
      </c>
      <c r="O41" s="70"/>
      <c r="P41" s="40"/>
      <c r="R41" s="42"/>
      <c r="S41" s="503"/>
      <c r="T41" s="503"/>
      <c r="U41" s="504"/>
      <c r="V41" s="505"/>
      <c r="W41" s="503"/>
      <c r="X41" s="40"/>
    </row>
    <row r="42" spans="2:24" ht="18" customHeight="1" x14ac:dyDescent="0.3">
      <c r="B42" s="42"/>
      <c r="C42" s="70"/>
      <c r="D42" s="70"/>
      <c r="E42" s="70"/>
      <c r="F42" s="70"/>
      <c r="G42" s="70"/>
      <c r="H42" s="40"/>
      <c r="J42" s="42"/>
      <c r="K42" s="70"/>
      <c r="L42" s="70"/>
      <c r="M42" s="82"/>
      <c r="N42" s="83"/>
      <c r="O42" s="70"/>
      <c r="P42" s="40"/>
      <c r="R42" s="42"/>
      <c r="S42" s="503"/>
      <c r="T42" s="503"/>
      <c r="U42" s="503"/>
      <c r="V42" s="503"/>
      <c r="W42" s="503"/>
      <c r="X42" s="40"/>
    </row>
    <row r="43" spans="2:24" ht="18" customHeight="1" x14ac:dyDescent="0.3">
      <c r="B43" s="42"/>
      <c r="C43" s="737" t="s">
        <v>150</v>
      </c>
      <c r="D43" s="737"/>
      <c r="E43" s="70"/>
      <c r="F43" s="70"/>
      <c r="G43" s="70"/>
      <c r="H43" s="40"/>
      <c r="J43" s="42"/>
      <c r="K43" s="737" t="s">
        <v>150</v>
      </c>
      <c r="L43" s="737"/>
      <c r="M43" s="82"/>
      <c r="N43" s="83"/>
      <c r="O43" s="70"/>
      <c r="P43" s="40"/>
      <c r="R43" s="42"/>
      <c r="S43" s="693" t="s">
        <v>150</v>
      </c>
      <c r="T43" s="693"/>
      <c r="U43" s="503"/>
      <c r="V43" s="503"/>
      <c r="W43" s="503"/>
      <c r="X43" s="40"/>
    </row>
    <row r="44" spans="2:24" ht="18" customHeight="1" x14ac:dyDescent="0.3">
      <c r="B44" s="42"/>
      <c r="C44" s="782" t="s">
        <v>151</v>
      </c>
      <c r="D44" s="782"/>
      <c r="E44" s="70"/>
      <c r="F44" s="70"/>
      <c r="G44" s="70"/>
      <c r="H44" s="40"/>
      <c r="J44" s="42"/>
      <c r="K44" s="782" t="s">
        <v>151</v>
      </c>
      <c r="L44" s="782"/>
      <c r="M44" s="82"/>
      <c r="N44" s="83"/>
      <c r="O44" s="70"/>
      <c r="P44" s="40"/>
      <c r="R44" s="42"/>
      <c r="S44" s="700" t="s">
        <v>151</v>
      </c>
      <c r="T44" s="700"/>
      <c r="U44" s="492"/>
      <c r="V44" s="492"/>
      <c r="W44" s="503"/>
      <c r="X44" s="40"/>
    </row>
    <row r="45" spans="2:24" ht="37.5" customHeight="1" thickBot="1" x14ac:dyDescent="0.35">
      <c r="B45" s="42"/>
      <c r="C45" s="782"/>
      <c r="D45" s="782"/>
      <c r="E45" s="70"/>
      <c r="F45" s="70"/>
      <c r="G45" s="70"/>
      <c r="H45" s="40"/>
      <c r="J45" s="42"/>
      <c r="K45" s="782"/>
      <c r="L45" s="782"/>
      <c r="M45" s="82"/>
      <c r="N45" s="83"/>
      <c r="O45" s="70"/>
      <c r="P45" s="40"/>
      <c r="R45" s="42"/>
      <c r="S45" s="700"/>
      <c r="T45" s="700"/>
      <c r="U45" s="492"/>
      <c r="V45" s="492"/>
      <c r="W45" s="503"/>
      <c r="X45" s="40"/>
    </row>
    <row r="46" spans="2:24" ht="18" customHeight="1" x14ac:dyDescent="0.3">
      <c r="B46" s="42"/>
      <c r="C46" s="775" t="s">
        <v>1250</v>
      </c>
      <c r="D46" s="776"/>
      <c r="E46" s="776"/>
      <c r="F46" s="776"/>
      <c r="G46" s="777"/>
      <c r="H46" s="40"/>
      <c r="J46" s="42"/>
      <c r="K46" s="781" t="s">
        <v>152</v>
      </c>
      <c r="L46" s="776"/>
      <c r="M46" s="776"/>
      <c r="N46" s="776"/>
      <c r="O46" s="777"/>
      <c r="P46" s="40"/>
      <c r="R46" s="42"/>
      <c r="S46" s="783" t="s">
        <v>1305</v>
      </c>
      <c r="T46" s="784"/>
      <c r="U46" s="784"/>
      <c r="V46" s="784"/>
      <c r="W46" s="785"/>
      <c r="X46" s="40"/>
    </row>
    <row r="47" spans="2:24" ht="148.5" customHeight="1" thickBot="1" x14ac:dyDescent="0.35">
      <c r="B47" s="42"/>
      <c r="C47" s="778"/>
      <c r="D47" s="779"/>
      <c r="E47" s="779"/>
      <c r="F47" s="779"/>
      <c r="G47" s="780"/>
      <c r="H47" s="40"/>
      <c r="J47" s="42"/>
      <c r="K47" s="778"/>
      <c r="L47" s="779"/>
      <c r="M47" s="779"/>
      <c r="N47" s="779"/>
      <c r="O47" s="780"/>
      <c r="P47" s="40"/>
      <c r="R47" s="42"/>
      <c r="S47" s="786"/>
      <c r="T47" s="787"/>
      <c r="U47" s="787"/>
      <c r="V47" s="787"/>
      <c r="W47" s="788"/>
      <c r="X47" s="40"/>
    </row>
    <row r="48" spans="2:24" ht="15" customHeight="1" x14ac:dyDescent="0.3">
      <c r="B48" s="42"/>
      <c r="C48" s="84"/>
      <c r="D48" s="84"/>
      <c r="E48" s="84"/>
      <c r="F48" s="84"/>
      <c r="G48" s="84"/>
      <c r="H48" s="40"/>
      <c r="J48" s="42"/>
      <c r="K48" s="84"/>
      <c r="L48" s="84"/>
      <c r="M48" s="84"/>
      <c r="N48" s="84"/>
      <c r="O48" s="84"/>
      <c r="P48" s="40"/>
      <c r="R48" s="42"/>
      <c r="S48" s="789" t="s">
        <v>1252</v>
      </c>
      <c r="T48" s="789"/>
      <c r="U48" s="682" t="s">
        <v>121</v>
      </c>
      <c r="V48" s="790"/>
      <c r="W48" s="791"/>
      <c r="X48" s="40"/>
    </row>
    <row r="49" spans="2:24" ht="15" customHeight="1" x14ac:dyDescent="0.3">
      <c r="B49" s="42"/>
      <c r="C49" s="84"/>
      <c r="D49" s="84"/>
      <c r="E49" s="84"/>
      <c r="F49" s="84"/>
      <c r="G49" s="84"/>
      <c r="H49" s="40"/>
      <c r="J49" s="42"/>
      <c r="K49" s="84"/>
      <c r="L49" s="84"/>
      <c r="M49" s="84"/>
      <c r="N49" s="84"/>
      <c r="O49" s="84"/>
      <c r="P49" s="40"/>
      <c r="R49" s="42"/>
      <c r="S49" s="792" t="s">
        <v>153</v>
      </c>
      <c r="T49" s="792"/>
      <c r="U49" s="640">
        <f>SUM(U50:U54)</f>
        <v>3240977.9963700781</v>
      </c>
      <c r="V49" s="790"/>
      <c r="W49" s="791"/>
      <c r="X49" s="40"/>
    </row>
    <row r="50" spans="2:24" ht="15" customHeight="1" x14ac:dyDescent="0.3">
      <c r="B50" s="42"/>
      <c r="C50" s="84"/>
      <c r="D50" s="84"/>
      <c r="E50" s="84"/>
      <c r="F50" s="84"/>
      <c r="G50" s="84"/>
      <c r="H50" s="40"/>
      <c r="J50" s="42"/>
      <c r="K50" s="84"/>
      <c r="L50" s="84"/>
      <c r="M50" s="84"/>
      <c r="N50" s="84"/>
      <c r="O50" s="84"/>
      <c r="P50" s="40"/>
      <c r="R50" s="42"/>
      <c r="S50" s="793" t="s">
        <v>137</v>
      </c>
      <c r="T50" s="793"/>
      <c r="U50" s="641">
        <v>2710780</v>
      </c>
      <c r="V50" s="790"/>
      <c r="W50" s="791"/>
      <c r="X50" s="40"/>
    </row>
    <row r="51" spans="2:24" ht="15" customHeight="1" x14ac:dyDescent="0.3">
      <c r="B51" s="42"/>
      <c r="C51" s="84"/>
      <c r="D51" s="84"/>
      <c r="E51" s="84"/>
      <c r="F51" s="84"/>
      <c r="G51" s="84"/>
      <c r="H51" s="40"/>
      <c r="J51" s="42"/>
      <c r="K51" s="84"/>
      <c r="L51" s="84"/>
      <c r="M51" s="84"/>
      <c r="N51" s="84"/>
      <c r="O51" s="84"/>
      <c r="P51" s="40"/>
      <c r="R51" s="42"/>
      <c r="S51" s="793" t="s">
        <v>138</v>
      </c>
      <c r="T51" s="793"/>
      <c r="U51" s="641">
        <v>298114</v>
      </c>
      <c r="V51" s="790"/>
      <c r="W51" s="791"/>
      <c r="X51" s="40"/>
    </row>
    <row r="52" spans="2:24" ht="15" customHeight="1" x14ac:dyDescent="0.3">
      <c r="B52" s="42"/>
      <c r="C52" s="84"/>
      <c r="D52" s="84"/>
      <c r="E52" s="84"/>
      <c r="F52" s="84"/>
      <c r="G52" s="84"/>
      <c r="H52" s="40"/>
      <c r="J52" s="42"/>
      <c r="K52" s="84"/>
      <c r="L52" s="84"/>
      <c r="M52" s="84"/>
      <c r="N52" s="84"/>
      <c r="O52" s="84"/>
      <c r="P52" s="40"/>
      <c r="R52" s="42"/>
      <c r="S52" s="793" t="s">
        <v>154</v>
      </c>
      <c r="T52" s="793"/>
      <c r="U52" s="641">
        <v>228999.48651609171</v>
      </c>
      <c r="V52" s="790"/>
      <c r="W52" s="791"/>
      <c r="X52" s="40"/>
    </row>
    <row r="53" spans="2:24" ht="30" customHeight="1" x14ac:dyDescent="0.3">
      <c r="B53" s="42"/>
      <c r="C53" s="84"/>
      <c r="D53" s="84"/>
      <c r="E53" s="84"/>
      <c r="F53" s="84"/>
      <c r="G53" s="84"/>
      <c r="H53" s="40"/>
      <c r="J53" s="42"/>
      <c r="K53" s="84"/>
      <c r="L53" s="84"/>
      <c r="M53" s="84"/>
      <c r="N53" s="84"/>
      <c r="O53" s="84"/>
      <c r="P53" s="40"/>
      <c r="R53" s="42"/>
      <c r="S53" s="793" t="s">
        <v>206</v>
      </c>
      <c r="T53" s="793"/>
      <c r="U53" s="641">
        <v>2906.0097473485935</v>
      </c>
      <c r="V53" s="790"/>
      <c r="W53" s="791"/>
      <c r="X53" s="40"/>
    </row>
    <row r="54" spans="2:24" ht="16.5" customHeight="1" x14ac:dyDescent="0.3">
      <c r="B54" s="42"/>
      <c r="C54" s="84"/>
      <c r="D54" s="84"/>
      <c r="E54" s="84"/>
      <c r="F54" s="84"/>
      <c r="G54" s="84"/>
      <c r="H54" s="40"/>
      <c r="J54" s="42"/>
      <c r="K54" s="84"/>
      <c r="L54" s="84"/>
      <c r="M54" s="84"/>
      <c r="N54" s="84"/>
      <c r="O54" s="84"/>
      <c r="P54" s="40"/>
      <c r="R54" s="42"/>
      <c r="S54" s="794" t="s">
        <v>1251</v>
      </c>
      <c r="T54" s="794"/>
      <c r="U54" s="641">
        <v>178.50010663792304</v>
      </c>
      <c r="V54" s="790"/>
      <c r="W54" s="791"/>
      <c r="X54" s="40"/>
    </row>
    <row r="55" spans="2:24" ht="15" customHeight="1" thickBot="1" x14ac:dyDescent="0.35">
      <c r="B55" s="42"/>
      <c r="C55" s="34"/>
      <c r="D55" s="34"/>
      <c r="E55" s="41"/>
      <c r="F55" s="41"/>
      <c r="G55" s="41"/>
      <c r="H55" s="40"/>
      <c r="J55" s="42"/>
      <c r="K55" s="34"/>
      <c r="L55" s="34"/>
      <c r="M55" s="41"/>
      <c r="N55" s="41"/>
      <c r="O55" s="41"/>
      <c r="P55" s="40"/>
      <c r="R55" s="42"/>
      <c r="S55" s="770"/>
      <c r="T55" s="771"/>
      <c r="U55" s="771"/>
      <c r="V55" s="771"/>
      <c r="W55" s="772"/>
      <c r="X55" s="40"/>
    </row>
    <row r="56" spans="2:24" ht="15" customHeight="1" thickBot="1" x14ac:dyDescent="0.35">
      <c r="B56" s="42"/>
      <c r="C56" s="478"/>
      <c r="D56" s="478"/>
      <c r="E56" s="41"/>
      <c r="F56" s="41"/>
      <c r="G56" s="41"/>
      <c r="H56" s="40"/>
      <c r="J56" s="42"/>
      <c r="K56" s="478"/>
      <c r="L56" s="478"/>
      <c r="M56" s="41"/>
      <c r="N56" s="41"/>
      <c r="O56" s="41"/>
      <c r="P56" s="40"/>
      <c r="R56" s="42"/>
      <c r="S56" s="487"/>
      <c r="T56" s="487"/>
      <c r="U56" s="487"/>
      <c r="V56" s="487"/>
      <c r="W56" s="487"/>
      <c r="X56" s="40"/>
    </row>
    <row r="57" spans="2:24" ht="18" customHeight="1" thickBot="1" x14ac:dyDescent="0.35">
      <c r="B57" s="42"/>
      <c r="C57" s="737"/>
      <c r="D57" s="737"/>
      <c r="E57" s="51" t="s">
        <v>155</v>
      </c>
      <c r="F57" s="52" t="s">
        <v>121</v>
      </c>
      <c r="G57" s="41"/>
      <c r="H57" s="40"/>
      <c r="J57" s="42"/>
      <c r="K57" s="84"/>
      <c r="L57" s="84"/>
      <c r="M57" s="51" t="s">
        <v>155</v>
      </c>
      <c r="N57" s="52" t="s">
        <v>121</v>
      </c>
      <c r="O57" s="41"/>
      <c r="P57" s="40"/>
      <c r="R57" s="42"/>
      <c r="S57" s="487"/>
      <c r="T57" s="487"/>
      <c r="U57" s="642" t="s">
        <v>155</v>
      </c>
      <c r="V57" s="643" t="s">
        <v>121</v>
      </c>
      <c r="W57" s="492"/>
      <c r="X57" s="40"/>
    </row>
    <row r="58" spans="2:24" ht="18" customHeight="1" x14ac:dyDescent="0.3">
      <c r="B58" s="42"/>
      <c r="C58" s="737"/>
      <c r="D58" s="737"/>
      <c r="E58" s="85" t="s">
        <v>153</v>
      </c>
      <c r="F58" s="486">
        <f>SUM(F59,F77,F84,F90,F96)</f>
        <v>249228.02348072315</v>
      </c>
      <c r="G58" s="41"/>
      <c r="H58" s="40"/>
      <c r="J58" s="42"/>
      <c r="K58" s="84"/>
      <c r="L58" s="84"/>
      <c r="M58" s="85" t="s">
        <v>153</v>
      </c>
      <c r="N58" s="86">
        <f>SUM(N100,N93,N59)</f>
        <v>702608.64587901509</v>
      </c>
      <c r="O58" s="41"/>
      <c r="P58" s="40"/>
      <c r="R58" s="42"/>
      <c r="S58" s="506"/>
      <c r="T58" s="506"/>
      <c r="U58" s="644" t="s">
        <v>153</v>
      </c>
      <c r="V58" s="645">
        <f>SUM(V59,V93,V100)</f>
        <v>2321646.57886734</v>
      </c>
      <c r="W58" s="492"/>
      <c r="X58" s="40"/>
    </row>
    <row r="59" spans="2:24" ht="18" customHeight="1" x14ac:dyDescent="0.3">
      <c r="B59" s="42"/>
      <c r="C59" s="737"/>
      <c r="D59" s="737"/>
      <c r="E59" s="87" t="s">
        <v>137</v>
      </c>
      <c r="F59" s="485">
        <f>SUM(F72:F76,F64,F60)</f>
        <v>22574.031306132922</v>
      </c>
      <c r="G59" s="41"/>
      <c r="H59" s="40"/>
      <c r="J59" s="42"/>
      <c r="K59" s="84"/>
      <c r="L59" s="84"/>
      <c r="M59" s="88" t="s">
        <v>137</v>
      </c>
      <c r="N59" s="89">
        <v>541189.03429988876</v>
      </c>
      <c r="O59" s="41"/>
      <c r="P59" s="40"/>
      <c r="Q59" s="76"/>
      <c r="R59" s="42"/>
      <c r="S59" s="487"/>
      <c r="T59" s="487"/>
      <c r="U59" s="646" t="s">
        <v>137</v>
      </c>
      <c r="V59" s="647">
        <f>SUM(V60,V64,V72,V77,V83,V86,V90)</f>
        <v>2106183.9599932237</v>
      </c>
      <c r="W59" s="492"/>
      <c r="X59" s="40"/>
    </row>
    <row r="60" spans="2:24" ht="18" customHeight="1" x14ac:dyDescent="0.3">
      <c r="B60" s="42"/>
      <c r="C60" s="737"/>
      <c r="D60" s="737"/>
      <c r="E60" s="90" t="s">
        <v>156</v>
      </c>
      <c r="F60" s="91">
        <f>SUM(F61:F63)</f>
        <v>13619.621931400223</v>
      </c>
      <c r="G60" s="41"/>
      <c r="H60" s="40"/>
      <c r="J60" s="42"/>
      <c r="K60" s="737"/>
      <c r="L60" s="737"/>
      <c r="M60" s="92" t="s">
        <v>156</v>
      </c>
      <c r="N60" s="78">
        <v>429723.80463604478</v>
      </c>
      <c r="O60" s="41"/>
      <c r="P60" s="40"/>
      <c r="R60" s="42"/>
      <c r="S60" s="487"/>
      <c r="T60" s="487"/>
      <c r="U60" s="648" t="s">
        <v>156</v>
      </c>
      <c r="V60" s="649">
        <f>SUM(V61:V63)</f>
        <v>1164307.0191722789</v>
      </c>
      <c r="W60" s="492"/>
      <c r="X60" s="40"/>
    </row>
    <row r="61" spans="2:24" ht="18" customHeight="1" x14ac:dyDescent="0.3">
      <c r="B61" s="42"/>
      <c r="C61" s="737"/>
      <c r="D61" s="737"/>
      <c r="E61" s="93" t="s">
        <v>157</v>
      </c>
      <c r="F61" s="94">
        <v>2483.192199127534</v>
      </c>
      <c r="G61" s="41"/>
      <c r="H61" s="40"/>
      <c r="J61" s="42"/>
      <c r="K61" s="737"/>
      <c r="L61" s="737"/>
      <c r="M61" s="95" t="s">
        <v>157</v>
      </c>
      <c r="N61" s="59">
        <v>234061.41476349326</v>
      </c>
      <c r="O61" s="41"/>
      <c r="P61" s="40"/>
      <c r="R61" s="42"/>
      <c r="S61" s="487"/>
      <c r="T61" s="487"/>
      <c r="U61" s="650" t="s">
        <v>157</v>
      </c>
      <c r="V61" s="631">
        <v>240343.50893130034</v>
      </c>
      <c r="W61" s="492"/>
      <c r="X61" s="40"/>
    </row>
    <row r="62" spans="2:24" ht="18" customHeight="1" x14ac:dyDescent="0.3">
      <c r="B62" s="42"/>
      <c r="C62" s="737"/>
      <c r="D62" s="737"/>
      <c r="E62" s="93" t="s">
        <v>158</v>
      </c>
      <c r="F62" s="94">
        <v>8277.0507227782055</v>
      </c>
      <c r="G62" s="484"/>
      <c r="H62" s="40"/>
      <c r="J62" s="42"/>
      <c r="K62" s="737"/>
      <c r="L62" s="737"/>
      <c r="M62" s="95" t="s">
        <v>158</v>
      </c>
      <c r="N62" s="59">
        <v>62044.820802326569</v>
      </c>
      <c r="O62" s="41"/>
      <c r="P62" s="40"/>
      <c r="R62" s="42"/>
      <c r="S62" s="693"/>
      <c r="T62" s="773"/>
      <c r="U62" s="650" t="s">
        <v>158</v>
      </c>
      <c r="V62" s="631">
        <v>338516.51024097856</v>
      </c>
      <c r="W62" s="492"/>
      <c r="X62" s="40"/>
    </row>
    <row r="63" spans="2:24" ht="18" customHeight="1" x14ac:dyDescent="0.3">
      <c r="B63" s="42"/>
      <c r="C63" s="737"/>
      <c r="D63" s="737"/>
      <c r="E63" s="93" t="s">
        <v>159</v>
      </c>
      <c r="F63" s="94">
        <v>2859.3790094944829</v>
      </c>
      <c r="G63" s="41"/>
      <c r="H63" s="40"/>
      <c r="J63" s="42"/>
      <c r="K63" s="737"/>
      <c r="L63" s="737"/>
      <c r="M63" s="95" t="s">
        <v>159</v>
      </c>
      <c r="N63" s="59">
        <v>133617.56907022494</v>
      </c>
      <c r="O63" s="41"/>
      <c r="P63" s="40"/>
      <c r="R63" s="42"/>
      <c r="S63" s="693"/>
      <c r="T63" s="773"/>
      <c r="U63" s="650" t="s">
        <v>159</v>
      </c>
      <c r="V63" s="631">
        <v>585447</v>
      </c>
      <c r="W63" s="492"/>
      <c r="X63" s="40"/>
    </row>
    <row r="64" spans="2:24" ht="18" customHeight="1" x14ac:dyDescent="0.3">
      <c r="B64" s="42"/>
      <c r="C64" s="737"/>
      <c r="D64" s="737"/>
      <c r="E64" s="90" t="s">
        <v>160</v>
      </c>
      <c r="F64" s="91">
        <f>SUM(F65:F71)</f>
        <v>8954.4093747327006</v>
      </c>
      <c r="G64" s="41"/>
      <c r="H64" s="40"/>
      <c r="J64" s="42"/>
      <c r="K64" s="96"/>
      <c r="L64" s="96"/>
      <c r="M64" s="92" t="s">
        <v>160</v>
      </c>
      <c r="N64" s="78">
        <v>100719.69891369429</v>
      </c>
      <c r="O64" s="41"/>
      <c r="P64" s="40"/>
      <c r="R64" s="42"/>
      <c r="S64" s="693"/>
      <c r="T64" s="773"/>
      <c r="U64" s="648" t="s">
        <v>160</v>
      </c>
      <c r="V64" s="649">
        <v>698557.26316749537</v>
      </c>
      <c r="W64" s="492"/>
      <c r="X64" s="40"/>
    </row>
    <row r="65" spans="2:24" ht="18" customHeight="1" x14ac:dyDescent="0.3">
      <c r="B65" s="42"/>
      <c r="C65" s="96"/>
      <c r="D65" s="96"/>
      <c r="E65" s="97" t="s">
        <v>161</v>
      </c>
      <c r="F65" s="94">
        <v>2189.6330510649218</v>
      </c>
      <c r="G65" s="41"/>
      <c r="H65" s="40"/>
      <c r="J65" s="42"/>
      <c r="K65" s="96"/>
      <c r="L65" s="96"/>
      <c r="M65" s="98" t="s">
        <v>161</v>
      </c>
      <c r="N65" s="59">
        <v>7885.0397741852703</v>
      </c>
      <c r="O65" s="41"/>
      <c r="P65" s="40"/>
      <c r="R65" s="42"/>
      <c r="S65" s="693"/>
      <c r="T65" s="773"/>
      <c r="U65" s="651" t="s">
        <v>161</v>
      </c>
      <c r="V65" s="631">
        <v>38356.655786956726</v>
      </c>
      <c r="W65" s="492"/>
      <c r="X65" s="40"/>
    </row>
    <row r="66" spans="2:24" ht="18" customHeight="1" x14ac:dyDescent="0.3">
      <c r="B66" s="42"/>
      <c r="C66" s="96"/>
      <c r="D66" s="96"/>
      <c r="E66" s="97" t="s">
        <v>162</v>
      </c>
      <c r="F66" s="94">
        <v>2575.3143443674621</v>
      </c>
      <c r="G66" s="41"/>
      <c r="H66" s="40"/>
      <c r="J66" s="42"/>
      <c r="K66" s="96"/>
      <c r="L66" s="96"/>
      <c r="M66" s="98" t="s">
        <v>162</v>
      </c>
      <c r="N66" s="59">
        <v>4558.549311436147</v>
      </c>
      <c r="O66" s="41"/>
      <c r="P66" s="40"/>
      <c r="R66" s="42"/>
      <c r="S66" s="459"/>
      <c r="T66" s="459"/>
      <c r="U66" s="651" t="s">
        <v>162</v>
      </c>
      <c r="V66" s="631">
        <v>89357.189275886485</v>
      </c>
      <c r="W66" s="492"/>
      <c r="X66" s="40"/>
    </row>
    <row r="67" spans="2:24" ht="18" customHeight="1" x14ac:dyDescent="0.3">
      <c r="B67" s="42"/>
      <c r="C67" s="96"/>
      <c r="D67" s="96"/>
      <c r="E67" s="97" t="s">
        <v>163</v>
      </c>
      <c r="F67" s="94">
        <v>1070.3960311350611</v>
      </c>
      <c r="G67" s="41"/>
      <c r="H67" s="40"/>
      <c r="J67" s="42"/>
      <c r="K67" s="96"/>
      <c r="L67" s="96"/>
      <c r="M67" s="98" t="s">
        <v>163</v>
      </c>
      <c r="N67" s="59">
        <v>63083.654092891964</v>
      </c>
      <c r="O67" s="41"/>
      <c r="P67" s="40"/>
      <c r="R67" s="42"/>
      <c r="S67" s="459"/>
      <c r="T67" s="459"/>
      <c r="U67" s="651" t="s">
        <v>163</v>
      </c>
      <c r="V67" s="631">
        <v>382234.34321250895</v>
      </c>
      <c r="W67" s="492"/>
      <c r="X67" s="40"/>
    </row>
    <row r="68" spans="2:24" ht="18" customHeight="1" x14ac:dyDescent="0.3">
      <c r="B68" s="42"/>
      <c r="C68" s="96"/>
      <c r="D68" s="96"/>
      <c r="E68" s="97" t="s">
        <v>164</v>
      </c>
      <c r="F68" s="94">
        <v>1070.3960311350611</v>
      </c>
      <c r="G68" s="41"/>
      <c r="H68" s="40"/>
      <c r="J68" s="42"/>
      <c r="K68" s="96"/>
      <c r="L68" s="96"/>
      <c r="M68" s="98" t="s">
        <v>164</v>
      </c>
      <c r="N68" s="59">
        <v>7197.6734240013684</v>
      </c>
      <c r="O68" s="41"/>
      <c r="P68" s="40"/>
      <c r="R68" s="42"/>
      <c r="S68" s="459"/>
      <c r="T68" s="459"/>
      <c r="U68" s="651" t="s">
        <v>164</v>
      </c>
      <c r="V68" s="631">
        <v>133114.2421621423</v>
      </c>
      <c r="W68" s="492"/>
      <c r="X68" s="40"/>
    </row>
    <row r="69" spans="2:24" ht="18" customHeight="1" x14ac:dyDescent="0.3">
      <c r="B69" s="42"/>
      <c r="C69" s="96"/>
      <c r="D69" s="96"/>
      <c r="E69" s="97" t="s">
        <v>165</v>
      </c>
      <c r="F69" s="94">
        <v>1070.3960311350611</v>
      </c>
      <c r="G69" s="41"/>
      <c r="H69" s="40"/>
      <c r="J69" s="42"/>
      <c r="K69" s="96"/>
      <c r="L69" s="96"/>
      <c r="M69" s="98" t="s">
        <v>165</v>
      </c>
      <c r="N69" s="59">
        <v>3832.4352065691555</v>
      </c>
      <c r="O69" s="41"/>
      <c r="P69" s="40"/>
      <c r="R69" s="42"/>
      <c r="S69" s="459"/>
      <c r="T69" s="459"/>
      <c r="U69" s="651" t="s">
        <v>165</v>
      </c>
      <c r="V69" s="631">
        <v>3295.987769266449</v>
      </c>
      <c r="W69" s="492"/>
      <c r="X69" s="40"/>
    </row>
    <row r="70" spans="2:24" ht="18" customHeight="1" x14ac:dyDescent="0.3">
      <c r="B70" s="42"/>
      <c r="C70" s="96"/>
      <c r="D70" s="96"/>
      <c r="E70" s="97" t="s">
        <v>166</v>
      </c>
      <c r="F70" s="94">
        <v>978.27388589513293</v>
      </c>
      <c r="G70" s="41"/>
      <c r="H70" s="40"/>
      <c r="J70" s="42"/>
      <c r="K70" s="96"/>
      <c r="L70" s="96"/>
      <c r="M70" s="98" t="s">
        <v>166</v>
      </c>
      <c r="N70" s="59">
        <v>14162.347104610382</v>
      </c>
      <c r="O70" s="41"/>
      <c r="P70" s="40"/>
      <c r="R70" s="42"/>
      <c r="S70" s="459"/>
      <c r="T70" s="459"/>
      <c r="U70" s="651" t="s">
        <v>166</v>
      </c>
      <c r="V70" s="631">
        <v>52198.844960734459</v>
      </c>
      <c r="W70" s="492"/>
      <c r="X70" s="40"/>
    </row>
    <row r="71" spans="2:24" ht="18" customHeight="1" x14ac:dyDescent="0.3">
      <c r="B71" s="42"/>
      <c r="C71" s="96"/>
      <c r="D71" s="96"/>
      <c r="E71" s="97" t="s">
        <v>167</v>
      </c>
      <c r="F71" s="94">
        <v>0</v>
      </c>
      <c r="G71" s="41"/>
      <c r="H71" s="40"/>
      <c r="J71" s="42"/>
      <c r="K71" s="96"/>
      <c r="L71" s="96"/>
      <c r="M71" s="98" t="s">
        <v>167</v>
      </c>
      <c r="N71" s="59">
        <v>0</v>
      </c>
      <c r="O71" s="41"/>
      <c r="P71" s="40"/>
      <c r="R71" s="42"/>
      <c r="S71" s="459"/>
      <c r="T71" s="459"/>
      <c r="U71" s="651" t="s">
        <v>167</v>
      </c>
      <c r="V71" s="631">
        <v>0</v>
      </c>
      <c r="W71" s="492"/>
      <c r="X71" s="40"/>
    </row>
    <row r="72" spans="2:24" ht="18" customHeight="1" x14ac:dyDescent="0.3">
      <c r="B72" s="42"/>
      <c r="C72" s="96"/>
      <c r="D72" s="96"/>
      <c r="E72" s="90" t="s">
        <v>168</v>
      </c>
      <c r="F72" s="91">
        <v>0</v>
      </c>
      <c r="G72" s="41"/>
      <c r="H72" s="40"/>
      <c r="J72" s="42"/>
      <c r="K72" s="96"/>
      <c r="L72" s="96"/>
      <c r="M72" s="92" t="s">
        <v>168</v>
      </c>
      <c r="N72" s="78">
        <v>4596.9549225900264</v>
      </c>
      <c r="O72" s="41"/>
      <c r="P72" s="40"/>
      <c r="R72" s="42"/>
      <c r="S72" s="459"/>
      <c r="T72" s="459"/>
      <c r="U72" s="648" t="s">
        <v>168</v>
      </c>
      <c r="V72" s="649">
        <v>67610.335700973112</v>
      </c>
      <c r="W72" s="492"/>
      <c r="X72" s="40"/>
    </row>
    <row r="73" spans="2:24" ht="18" customHeight="1" x14ac:dyDescent="0.3">
      <c r="B73" s="42"/>
      <c r="C73" s="96"/>
      <c r="D73" s="96"/>
      <c r="E73" s="90" t="s">
        <v>169</v>
      </c>
      <c r="F73" s="91">
        <v>0</v>
      </c>
      <c r="G73" s="41"/>
      <c r="H73" s="40"/>
      <c r="J73" s="42"/>
      <c r="K73" s="96"/>
      <c r="L73" s="96"/>
      <c r="M73" s="98" t="s">
        <v>170</v>
      </c>
      <c r="N73" s="59">
        <v>0</v>
      </c>
      <c r="O73" s="41"/>
      <c r="P73" s="40"/>
      <c r="R73" s="42"/>
      <c r="S73" s="459"/>
      <c r="T73" s="459"/>
      <c r="U73" s="651" t="s">
        <v>170</v>
      </c>
      <c r="V73" s="631">
        <v>45923.57444175495</v>
      </c>
      <c r="W73" s="492"/>
      <c r="X73" s="40"/>
    </row>
    <row r="74" spans="2:24" ht="18" customHeight="1" x14ac:dyDescent="0.3">
      <c r="B74" s="42"/>
      <c r="C74" s="96"/>
      <c r="D74" s="96"/>
      <c r="E74" s="90" t="s">
        <v>171</v>
      </c>
      <c r="F74" s="91">
        <v>0</v>
      </c>
      <c r="G74" s="41"/>
      <c r="H74" s="40"/>
      <c r="I74" s="76"/>
      <c r="J74" s="42"/>
      <c r="K74" s="96"/>
      <c r="L74" s="96"/>
      <c r="M74" s="98" t="s">
        <v>172</v>
      </c>
      <c r="N74" s="59">
        <v>0</v>
      </c>
      <c r="O74" s="41"/>
      <c r="P74" s="40"/>
      <c r="Q74" s="76"/>
      <c r="R74" s="42"/>
      <c r="S74" s="459"/>
      <c r="T74" s="459"/>
      <c r="U74" s="651" t="s">
        <v>172</v>
      </c>
      <c r="V74" s="631">
        <v>6512.020776753543</v>
      </c>
      <c r="W74" s="492"/>
      <c r="X74" s="40"/>
    </row>
    <row r="75" spans="2:24" ht="18" customHeight="1" x14ac:dyDescent="0.3">
      <c r="B75" s="42"/>
      <c r="C75" s="96"/>
      <c r="D75" s="96"/>
      <c r="E75" s="90" t="s">
        <v>173</v>
      </c>
      <c r="F75" s="91">
        <v>0</v>
      </c>
      <c r="G75" s="41"/>
      <c r="H75" s="40"/>
      <c r="J75" s="42"/>
      <c r="K75" s="96"/>
      <c r="L75" s="96"/>
      <c r="M75" s="98" t="s">
        <v>174</v>
      </c>
      <c r="N75" s="59">
        <v>4596.95</v>
      </c>
      <c r="O75" s="41"/>
      <c r="P75" s="40"/>
      <c r="R75" s="42"/>
      <c r="S75" s="459"/>
      <c r="T75" s="459"/>
      <c r="U75" s="651" t="s">
        <v>174</v>
      </c>
      <c r="V75" s="631">
        <v>13154.830711196684</v>
      </c>
      <c r="W75" s="492"/>
      <c r="X75" s="40"/>
    </row>
    <row r="76" spans="2:24" ht="18" customHeight="1" x14ac:dyDescent="0.3">
      <c r="B76" s="42"/>
      <c r="C76" s="96"/>
      <c r="D76" s="96"/>
      <c r="E76" s="90" t="s">
        <v>175</v>
      </c>
      <c r="F76" s="91">
        <v>0</v>
      </c>
      <c r="G76" s="41"/>
      <c r="H76" s="40"/>
      <c r="J76" s="42"/>
      <c r="K76" s="96"/>
      <c r="L76" s="96"/>
      <c r="M76" s="98" t="s">
        <v>176</v>
      </c>
      <c r="N76" s="59">
        <v>0</v>
      </c>
      <c r="O76" s="41"/>
      <c r="P76" s="40"/>
      <c r="R76" s="42"/>
      <c r="S76" s="459"/>
      <c r="T76" s="459"/>
      <c r="U76" s="651" t="s">
        <v>176</v>
      </c>
      <c r="V76" s="631">
        <v>2019.9097712679327</v>
      </c>
      <c r="W76" s="492"/>
      <c r="X76" s="40"/>
    </row>
    <row r="77" spans="2:24" ht="18" customHeight="1" x14ac:dyDescent="0.3">
      <c r="B77" s="42"/>
      <c r="C77" s="96"/>
      <c r="D77" s="96"/>
      <c r="E77" s="87" t="s">
        <v>138</v>
      </c>
      <c r="F77" s="485">
        <f>SUM(F78:F83)</f>
        <v>127845.54791783348</v>
      </c>
      <c r="G77" s="41"/>
      <c r="H77" s="40"/>
      <c r="J77" s="42"/>
      <c r="K77" s="96"/>
      <c r="L77" s="96"/>
      <c r="M77" s="92" t="s">
        <v>177</v>
      </c>
      <c r="N77" s="78">
        <v>6148.5758275596609</v>
      </c>
      <c r="O77" s="41"/>
      <c r="P77" s="40"/>
      <c r="R77" s="42"/>
      <c r="S77" s="459"/>
      <c r="T77" s="459"/>
      <c r="U77" s="648" t="s">
        <v>177</v>
      </c>
      <c r="V77" s="649">
        <v>165441.13063023571</v>
      </c>
      <c r="W77" s="492"/>
      <c r="X77" s="40"/>
    </row>
    <row r="78" spans="2:24" ht="18" customHeight="1" x14ac:dyDescent="0.3">
      <c r="B78" s="42"/>
      <c r="C78" s="96"/>
      <c r="D78" s="96"/>
      <c r="E78" s="99" t="s">
        <v>178</v>
      </c>
      <c r="F78" s="91">
        <v>24577.877445675418</v>
      </c>
      <c r="G78" s="41"/>
      <c r="H78" s="40"/>
      <c r="J78" s="42"/>
      <c r="K78" s="96"/>
      <c r="L78" s="96"/>
      <c r="M78" s="98" t="s">
        <v>179</v>
      </c>
      <c r="N78" s="59">
        <v>0</v>
      </c>
      <c r="O78" s="41"/>
      <c r="P78" s="40"/>
      <c r="R78" s="42"/>
      <c r="S78" s="459"/>
      <c r="T78" s="459"/>
      <c r="U78" s="651" t="s">
        <v>180</v>
      </c>
      <c r="V78" s="631">
        <v>165441.13063023571</v>
      </c>
      <c r="W78" s="492"/>
      <c r="X78" s="40"/>
    </row>
    <row r="79" spans="2:24" ht="18" customHeight="1" x14ac:dyDescent="0.3">
      <c r="B79" s="42"/>
      <c r="C79" s="96"/>
      <c r="D79" s="96"/>
      <c r="E79" s="90" t="s">
        <v>181</v>
      </c>
      <c r="F79" s="91">
        <v>333.58994098024118</v>
      </c>
      <c r="G79" s="41"/>
      <c r="H79" s="40"/>
      <c r="J79" s="42"/>
      <c r="K79" s="96"/>
      <c r="L79" s="96"/>
      <c r="M79" s="98" t="s">
        <v>182</v>
      </c>
      <c r="N79" s="59">
        <v>0</v>
      </c>
      <c r="O79" s="41"/>
      <c r="P79" s="40"/>
      <c r="R79" s="42"/>
      <c r="S79" s="459"/>
      <c r="T79" s="459"/>
      <c r="U79" s="651" t="s">
        <v>183</v>
      </c>
      <c r="V79" s="631">
        <v>0</v>
      </c>
      <c r="W79" s="492"/>
      <c r="X79" s="40"/>
    </row>
    <row r="80" spans="2:24" ht="18" customHeight="1" x14ac:dyDescent="0.3">
      <c r="B80" s="42"/>
      <c r="C80" s="96"/>
      <c r="D80" s="96"/>
      <c r="E80" s="90" t="s">
        <v>184</v>
      </c>
      <c r="F80" s="91">
        <v>25749.03686596527</v>
      </c>
      <c r="G80" s="41"/>
      <c r="H80" s="40"/>
      <c r="J80" s="42"/>
      <c r="K80" s="96"/>
      <c r="L80" s="96"/>
      <c r="M80" s="98" t="s">
        <v>185</v>
      </c>
      <c r="N80" s="59">
        <v>0</v>
      </c>
      <c r="O80" s="41"/>
      <c r="P80" s="40"/>
      <c r="R80" s="42"/>
      <c r="S80" s="459"/>
      <c r="T80" s="459"/>
      <c r="U80" s="651" t="s">
        <v>186</v>
      </c>
      <c r="V80" s="631">
        <v>0</v>
      </c>
      <c r="W80" s="492"/>
      <c r="X80" s="40"/>
    </row>
    <row r="81" spans="2:24" ht="18" customHeight="1" x14ac:dyDescent="0.3">
      <c r="B81" s="42"/>
      <c r="C81" s="96"/>
      <c r="D81" s="96"/>
      <c r="E81" s="90" t="s">
        <v>187</v>
      </c>
      <c r="F81" s="91">
        <v>1316.9463690017963</v>
      </c>
      <c r="G81" s="41"/>
      <c r="H81" s="40"/>
      <c r="J81" s="42"/>
      <c r="K81" s="96"/>
      <c r="L81" s="96"/>
      <c r="M81" s="98" t="s">
        <v>188</v>
      </c>
      <c r="N81" s="59">
        <v>6148.58</v>
      </c>
      <c r="O81" s="41"/>
      <c r="P81" s="40"/>
      <c r="R81" s="42"/>
      <c r="S81" s="459"/>
      <c r="T81" s="459"/>
      <c r="U81" s="651" t="s">
        <v>189</v>
      </c>
      <c r="V81" s="631">
        <v>0</v>
      </c>
      <c r="W81" s="492"/>
      <c r="X81" s="40"/>
    </row>
    <row r="82" spans="2:24" ht="18" customHeight="1" x14ac:dyDescent="0.3">
      <c r="B82" s="42"/>
      <c r="C82" s="96"/>
      <c r="D82" s="96"/>
      <c r="E82" s="90" t="s">
        <v>190</v>
      </c>
      <c r="F82" s="91">
        <v>20861.70729621076</v>
      </c>
      <c r="G82" s="41"/>
      <c r="H82" s="40"/>
      <c r="J82" s="42"/>
      <c r="K82" s="96"/>
      <c r="L82" s="96"/>
      <c r="M82" s="98" t="s">
        <v>191</v>
      </c>
      <c r="N82" s="59">
        <v>0</v>
      </c>
      <c r="O82" s="41"/>
      <c r="P82" s="40"/>
      <c r="R82" s="42"/>
      <c r="S82" s="459"/>
      <c r="T82" s="459"/>
      <c r="U82" s="651" t="s">
        <v>192</v>
      </c>
      <c r="V82" s="631">
        <v>0</v>
      </c>
      <c r="W82" s="492"/>
      <c r="X82" s="40"/>
    </row>
    <row r="83" spans="2:24" ht="18" customHeight="1" x14ac:dyDescent="0.3">
      <c r="B83" s="42"/>
      <c r="C83" s="96"/>
      <c r="D83" s="96"/>
      <c r="E83" s="90" t="s">
        <v>193</v>
      </c>
      <c r="F83" s="91">
        <v>55006.39</v>
      </c>
      <c r="G83" s="41"/>
      <c r="H83" s="40"/>
      <c r="J83" s="42"/>
      <c r="K83" s="96"/>
      <c r="L83" s="96"/>
      <c r="M83" s="92" t="s">
        <v>194</v>
      </c>
      <c r="N83" s="78">
        <v>0</v>
      </c>
      <c r="O83" s="41"/>
      <c r="P83" s="40"/>
      <c r="R83" s="42"/>
      <c r="S83" s="459"/>
      <c r="T83" s="459"/>
      <c r="U83" s="648" t="s">
        <v>194</v>
      </c>
      <c r="V83" s="649">
        <v>0</v>
      </c>
      <c r="W83" s="492"/>
      <c r="X83" s="40"/>
    </row>
    <row r="84" spans="2:24" ht="18" customHeight="1" x14ac:dyDescent="0.3">
      <c r="B84" s="42"/>
      <c r="C84" s="489"/>
      <c r="D84" s="96"/>
      <c r="E84" s="652" t="s">
        <v>154</v>
      </c>
      <c r="F84" s="659">
        <f>SUM(F85:F89)</f>
        <v>95181.44425675676</v>
      </c>
      <c r="G84" s="41"/>
      <c r="H84" s="40"/>
      <c r="J84" s="42"/>
      <c r="K84" s="96"/>
      <c r="L84" s="96"/>
      <c r="M84" s="98" t="s">
        <v>195</v>
      </c>
      <c r="N84" s="59">
        <v>0</v>
      </c>
      <c r="O84" s="41"/>
      <c r="P84" s="40"/>
      <c r="R84" s="42"/>
      <c r="S84" s="459"/>
      <c r="T84" s="459"/>
      <c r="U84" s="651" t="s">
        <v>195</v>
      </c>
      <c r="V84" s="631">
        <v>0</v>
      </c>
      <c r="W84" s="492"/>
      <c r="X84" s="40"/>
    </row>
    <row r="85" spans="2:24" ht="18" customHeight="1" x14ac:dyDescent="0.3">
      <c r="B85" s="42"/>
      <c r="C85" s="489"/>
      <c r="D85" s="96"/>
      <c r="E85" s="434" t="s">
        <v>196</v>
      </c>
      <c r="F85" s="655">
        <v>48849.697454542933</v>
      </c>
      <c r="G85" s="41"/>
      <c r="H85" s="40"/>
      <c r="J85" s="42"/>
      <c r="K85" s="96"/>
      <c r="L85" s="96"/>
      <c r="M85" s="98" t="s">
        <v>197</v>
      </c>
      <c r="N85" s="59">
        <v>0</v>
      </c>
      <c r="O85" s="41"/>
      <c r="P85" s="40"/>
      <c r="R85" s="42"/>
      <c r="S85" s="459"/>
      <c r="T85" s="459"/>
      <c r="U85" s="651" t="s">
        <v>197</v>
      </c>
      <c r="V85" s="631">
        <v>0</v>
      </c>
      <c r="W85" s="492"/>
      <c r="X85" s="40"/>
    </row>
    <row r="86" spans="2:24" ht="18" customHeight="1" x14ac:dyDescent="0.3">
      <c r="B86" s="42"/>
      <c r="C86" s="96"/>
      <c r="D86" s="96"/>
      <c r="E86" s="434" t="s">
        <v>198</v>
      </c>
      <c r="F86" s="655">
        <v>2038.67537809693</v>
      </c>
      <c r="G86" s="41"/>
      <c r="H86" s="40"/>
      <c r="J86" s="42"/>
      <c r="K86" s="96"/>
      <c r="L86" s="96"/>
      <c r="M86" s="92" t="s">
        <v>199</v>
      </c>
      <c r="N86" s="59">
        <v>0</v>
      </c>
      <c r="O86" s="41"/>
      <c r="P86" s="40"/>
      <c r="R86" s="42"/>
      <c r="S86" s="459"/>
      <c r="T86" s="459"/>
      <c r="U86" s="648" t="s">
        <v>199</v>
      </c>
      <c r="V86" s="649">
        <v>8523.6825831221322</v>
      </c>
      <c r="W86" s="492"/>
      <c r="X86" s="40"/>
    </row>
    <row r="87" spans="2:24" ht="18" customHeight="1" x14ac:dyDescent="0.3">
      <c r="B87" s="42"/>
      <c r="C87" s="46"/>
      <c r="D87" s="46"/>
      <c r="E87" s="434" t="s">
        <v>200</v>
      </c>
      <c r="F87" s="655">
        <v>19800.840641798201</v>
      </c>
      <c r="G87" s="41"/>
      <c r="H87" s="40"/>
      <c r="J87" s="42"/>
      <c r="K87" s="96"/>
      <c r="L87" s="96"/>
      <c r="M87" s="98" t="s">
        <v>201</v>
      </c>
      <c r="N87" s="59">
        <v>0</v>
      </c>
      <c r="O87" s="41"/>
      <c r="P87" s="40"/>
      <c r="R87" s="42"/>
      <c r="S87" s="459"/>
      <c r="T87" s="459"/>
      <c r="U87" s="651" t="s">
        <v>201</v>
      </c>
      <c r="V87" s="631">
        <v>8523.6825831221322</v>
      </c>
      <c r="W87" s="492"/>
      <c r="X87" s="40"/>
    </row>
    <row r="88" spans="2:24" ht="18" customHeight="1" x14ac:dyDescent="0.3">
      <c r="B88" s="42"/>
      <c r="C88" s="488"/>
      <c r="D88" s="46"/>
      <c r="E88" s="434" t="s">
        <v>202</v>
      </c>
      <c r="F88" s="655">
        <v>17118.230782318704</v>
      </c>
      <c r="G88" s="41"/>
      <c r="H88" s="40"/>
      <c r="J88" s="42"/>
      <c r="K88" s="96"/>
      <c r="L88" s="96"/>
      <c r="M88" s="98" t="s">
        <v>203</v>
      </c>
      <c r="N88" s="59">
        <v>0</v>
      </c>
      <c r="O88" s="41"/>
      <c r="P88" s="40"/>
      <c r="R88" s="42"/>
      <c r="S88" s="459"/>
      <c r="T88" s="459"/>
      <c r="U88" s="651" t="s">
        <v>203</v>
      </c>
      <c r="V88" s="631">
        <v>0</v>
      </c>
      <c r="W88" s="492"/>
      <c r="X88" s="40"/>
    </row>
    <row r="89" spans="2:24" ht="18" customHeight="1" x14ac:dyDescent="0.3">
      <c r="B89" s="42"/>
      <c r="C89" s="46"/>
      <c r="D89" s="46"/>
      <c r="E89" s="434" t="s">
        <v>204</v>
      </c>
      <c r="F89" s="655">
        <v>7374</v>
      </c>
      <c r="G89" s="41"/>
      <c r="H89" s="40"/>
      <c r="J89" s="42"/>
      <c r="K89" s="96"/>
      <c r="L89" s="96"/>
      <c r="M89" s="98" t="s">
        <v>205</v>
      </c>
      <c r="N89" s="59">
        <v>0</v>
      </c>
      <c r="O89" s="41"/>
      <c r="P89" s="40"/>
      <c r="R89" s="42"/>
      <c r="S89" s="459"/>
      <c r="T89" s="459"/>
      <c r="U89" s="651" t="s">
        <v>205</v>
      </c>
      <c r="V89" s="631">
        <v>0</v>
      </c>
      <c r="W89" s="492"/>
      <c r="X89" s="40"/>
    </row>
    <row r="90" spans="2:24" ht="33.75" customHeight="1" x14ac:dyDescent="0.3">
      <c r="B90" s="42"/>
      <c r="C90" s="46"/>
      <c r="D90" s="46"/>
      <c r="E90" s="660" t="s">
        <v>206</v>
      </c>
      <c r="F90" s="659">
        <f>SUM(F91:F95)</f>
        <v>3416.9999999999995</v>
      </c>
      <c r="G90" s="41"/>
      <c r="H90" s="40"/>
      <c r="J90" s="42"/>
      <c r="K90" s="96"/>
      <c r="L90" s="96"/>
      <c r="M90" s="92" t="s">
        <v>207</v>
      </c>
      <c r="N90" s="78">
        <v>0</v>
      </c>
      <c r="O90" s="41"/>
      <c r="P90" s="40"/>
      <c r="R90" s="42"/>
      <c r="S90" s="459"/>
      <c r="T90" s="459"/>
      <c r="U90" s="648" t="s">
        <v>207</v>
      </c>
      <c r="V90" s="649">
        <v>1744.5287391184045</v>
      </c>
      <c r="W90" s="492"/>
      <c r="X90" s="40"/>
    </row>
    <row r="91" spans="2:24" ht="18" customHeight="1" x14ac:dyDescent="0.3">
      <c r="B91" s="42"/>
      <c r="C91" s="46"/>
      <c r="D91" s="46"/>
      <c r="E91" s="434" t="s">
        <v>196</v>
      </c>
      <c r="F91" s="655">
        <v>2533.2079508624834</v>
      </c>
      <c r="G91" s="41"/>
      <c r="H91" s="40"/>
      <c r="J91" s="42"/>
      <c r="K91" s="96"/>
      <c r="L91" s="96"/>
      <c r="M91" s="98" t="s">
        <v>208</v>
      </c>
      <c r="N91" s="59">
        <v>0</v>
      </c>
      <c r="O91" s="41"/>
      <c r="P91" s="40"/>
      <c r="R91" s="42"/>
      <c r="S91" s="459"/>
      <c r="T91" s="459"/>
      <c r="U91" s="651" t="s">
        <v>208</v>
      </c>
      <c r="V91" s="631">
        <v>1643.533250555008</v>
      </c>
      <c r="W91" s="492"/>
      <c r="X91" s="40"/>
    </row>
    <row r="92" spans="2:24" ht="18" customHeight="1" x14ac:dyDescent="0.3">
      <c r="B92" s="42"/>
      <c r="C92" s="46"/>
      <c r="D92" s="46"/>
      <c r="E92" s="434" t="s">
        <v>198</v>
      </c>
      <c r="F92" s="655">
        <v>178.08391244361042</v>
      </c>
      <c r="G92" s="41"/>
      <c r="H92" s="40"/>
      <c r="J92" s="42"/>
      <c r="K92" s="96"/>
      <c r="L92" s="96"/>
      <c r="M92" s="98" t="s">
        <v>209</v>
      </c>
      <c r="N92" s="59">
        <v>0</v>
      </c>
      <c r="O92" s="41"/>
      <c r="P92" s="40"/>
      <c r="R92" s="42"/>
      <c r="S92" s="459"/>
      <c r="T92" s="459"/>
      <c r="U92" s="651" t="s">
        <v>209</v>
      </c>
      <c r="V92" s="631">
        <v>100.99548856339663</v>
      </c>
      <c r="W92" s="492"/>
      <c r="X92" s="40"/>
    </row>
    <row r="93" spans="2:24" ht="18" customHeight="1" x14ac:dyDescent="0.3">
      <c r="B93" s="42"/>
      <c r="C93" s="46"/>
      <c r="D93" s="46"/>
      <c r="E93" s="434" t="s">
        <v>200</v>
      </c>
      <c r="F93" s="655">
        <v>62.114594688285756</v>
      </c>
      <c r="G93" s="41"/>
      <c r="H93" s="40"/>
      <c r="J93" s="42"/>
      <c r="K93" s="96"/>
      <c r="L93" s="96"/>
      <c r="M93" s="87" t="s">
        <v>138</v>
      </c>
      <c r="N93" s="89">
        <f>SUM(N94:N99)</f>
        <v>92053.070889471099</v>
      </c>
      <c r="O93" s="41"/>
      <c r="P93" s="40"/>
      <c r="Q93" s="76"/>
      <c r="R93" s="42"/>
      <c r="S93" s="459"/>
      <c r="T93" s="459"/>
      <c r="U93" s="652" t="s">
        <v>138</v>
      </c>
      <c r="V93" s="647">
        <f>SUM(V94:V99)</f>
        <v>139645.37506284565</v>
      </c>
      <c r="W93" s="492"/>
      <c r="X93" s="40"/>
    </row>
    <row r="94" spans="2:24" ht="18" customHeight="1" x14ac:dyDescent="0.3">
      <c r="B94" s="42"/>
      <c r="C94" s="46"/>
      <c r="D94" s="46"/>
      <c r="E94" s="434" t="s">
        <v>202</v>
      </c>
      <c r="F94" s="655">
        <v>643.59354200562041</v>
      </c>
      <c r="G94" s="41"/>
      <c r="H94" s="40"/>
      <c r="J94" s="42"/>
      <c r="K94" s="96"/>
      <c r="L94" s="96"/>
      <c r="M94" s="103" t="s">
        <v>178</v>
      </c>
      <c r="N94" s="59">
        <v>19203.09090961398</v>
      </c>
      <c r="O94" s="41"/>
      <c r="P94" s="40"/>
      <c r="R94" s="42"/>
      <c r="S94" s="459"/>
      <c r="T94" s="459"/>
      <c r="U94" s="653" t="s">
        <v>178</v>
      </c>
      <c r="V94" s="631">
        <v>43867.13337642749</v>
      </c>
      <c r="W94" s="492"/>
      <c r="X94" s="40"/>
    </row>
    <row r="95" spans="2:24" ht="18" customHeight="1" x14ac:dyDescent="0.3">
      <c r="B95" s="42"/>
      <c r="C95" s="46"/>
      <c r="D95" s="46"/>
      <c r="E95" s="661" t="s">
        <v>204</v>
      </c>
      <c r="F95" s="662">
        <v>0</v>
      </c>
      <c r="G95" s="41"/>
      <c r="H95" s="40"/>
      <c r="J95" s="42"/>
      <c r="K95" s="96"/>
      <c r="L95" s="96"/>
      <c r="M95" s="104" t="s">
        <v>181</v>
      </c>
      <c r="N95" s="59">
        <v>4569.2100538599643</v>
      </c>
      <c r="O95" s="41"/>
      <c r="P95" s="40"/>
      <c r="R95" s="42"/>
      <c r="S95" s="459"/>
      <c r="T95" s="459"/>
      <c r="U95" s="654" t="s">
        <v>181</v>
      </c>
      <c r="V95" s="631">
        <v>7698.588091646915</v>
      </c>
      <c r="W95" s="492"/>
      <c r="X95" s="40"/>
    </row>
    <row r="96" spans="2:24" ht="30.75" customHeight="1" x14ac:dyDescent="0.3">
      <c r="B96" s="42"/>
      <c r="C96" s="46"/>
      <c r="D96" s="46"/>
      <c r="E96" s="660" t="s">
        <v>1251</v>
      </c>
      <c r="F96" s="659">
        <f>SUM(F97:F101)</f>
        <v>210</v>
      </c>
      <c r="G96" s="41"/>
      <c r="H96" s="40"/>
      <c r="J96" s="42"/>
      <c r="K96" s="96"/>
      <c r="L96" s="96"/>
      <c r="M96" s="104" t="s">
        <v>184</v>
      </c>
      <c r="N96" s="59">
        <v>7707.7924954591772</v>
      </c>
      <c r="O96" s="41"/>
      <c r="P96" s="40"/>
      <c r="R96" s="42"/>
      <c r="S96" s="459"/>
      <c r="T96" s="459"/>
      <c r="U96" s="654" t="s">
        <v>184</v>
      </c>
      <c r="V96" s="631">
        <v>19712.380665086548</v>
      </c>
      <c r="W96" s="492"/>
      <c r="X96" s="40"/>
    </row>
    <row r="97" spans="2:24" ht="18" customHeight="1" x14ac:dyDescent="0.3">
      <c r="B97" s="42"/>
      <c r="C97" s="46"/>
      <c r="D97" s="46"/>
      <c r="E97" s="434" t="s">
        <v>196</v>
      </c>
      <c r="F97" s="655">
        <v>0</v>
      </c>
      <c r="G97" s="41"/>
      <c r="H97" s="40"/>
      <c r="J97" s="42"/>
      <c r="K97" s="46"/>
      <c r="L97" s="46"/>
      <c r="M97" s="104" t="s">
        <v>187</v>
      </c>
      <c r="N97" s="59">
        <v>9408.3456790123455</v>
      </c>
      <c r="O97" s="41"/>
      <c r="P97" s="40"/>
      <c r="R97" s="42"/>
      <c r="S97" s="459"/>
      <c r="T97" s="459"/>
      <c r="U97" s="654" t="s">
        <v>187</v>
      </c>
      <c r="V97" s="631">
        <v>37267.244846656613</v>
      </c>
      <c r="W97" s="492"/>
      <c r="X97" s="40"/>
    </row>
    <row r="98" spans="2:24" ht="18" customHeight="1" x14ac:dyDescent="0.3">
      <c r="B98" s="42"/>
      <c r="C98" s="46"/>
      <c r="D98" s="46"/>
      <c r="E98" s="434" t="s">
        <v>198</v>
      </c>
      <c r="F98" s="655">
        <v>0</v>
      </c>
      <c r="G98" s="41"/>
      <c r="H98" s="40"/>
      <c r="J98" s="42"/>
      <c r="K98" s="46"/>
      <c r="L98" s="46"/>
      <c r="M98" s="104" t="s">
        <v>190</v>
      </c>
      <c r="N98" s="59">
        <v>1916.6317515256401</v>
      </c>
      <c r="O98" s="41"/>
      <c r="P98" s="40"/>
      <c r="R98" s="42"/>
      <c r="S98" s="459"/>
      <c r="T98" s="459"/>
      <c r="U98" s="654" t="s">
        <v>190</v>
      </c>
      <c r="V98" s="631">
        <v>11351.540616246501</v>
      </c>
      <c r="W98" s="492"/>
      <c r="X98" s="40"/>
    </row>
    <row r="99" spans="2:24" ht="18" customHeight="1" x14ac:dyDescent="0.3">
      <c r="B99" s="42"/>
      <c r="C99" s="46"/>
      <c r="D99" s="46"/>
      <c r="E99" s="434" t="s">
        <v>200</v>
      </c>
      <c r="F99" s="655">
        <v>0</v>
      </c>
      <c r="G99" s="41"/>
      <c r="H99" s="40"/>
      <c r="J99" s="42"/>
      <c r="K99" s="46"/>
      <c r="L99" s="46"/>
      <c r="M99" s="90" t="s">
        <v>193</v>
      </c>
      <c r="N99" s="102">
        <v>49248</v>
      </c>
      <c r="O99" s="41"/>
      <c r="P99" s="40"/>
      <c r="R99" s="42"/>
      <c r="S99" s="495"/>
      <c r="T99" s="495"/>
      <c r="U99" s="648" t="s">
        <v>193</v>
      </c>
      <c r="V99" s="655">
        <v>19748.487466781582</v>
      </c>
      <c r="W99" s="492"/>
      <c r="X99" s="40"/>
    </row>
    <row r="100" spans="2:24" ht="18.75" customHeight="1" x14ac:dyDescent="0.3">
      <c r="B100" s="42"/>
      <c r="C100" s="46"/>
      <c r="D100" s="46"/>
      <c r="E100" s="434" t="s">
        <v>202</v>
      </c>
      <c r="F100" s="655">
        <v>210</v>
      </c>
      <c r="G100" s="41"/>
      <c r="H100" s="40"/>
      <c r="J100" s="42"/>
      <c r="K100" s="46"/>
      <c r="L100" s="46"/>
      <c r="M100" s="105" t="s">
        <v>154</v>
      </c>
      <c r="N100" s="89">
        <f>SUM(N101:N105)</f>
        <v>69366.540689655172</v>
      </c>
      <c r="O100" s="41"/>
      <c r="P100" s="40"/>
      <c r="Q100" s="76"/>
      <c r="R100" s="42"/>
      <c r="S100" s="495"/>
      <c r="T100" s="495"/>
      <c r="U100" s="656" t="s">
        <v>154</v>
      </c>
      <c r="V100" s="647">
        <f>SUM(V101:V105)</f>
        <v>75817.243811270731</v>
      </c>
      <c r="W100" s="492"/>
      <c r="X100" s="40"/>
    </row>
    <row r="101" spans="2:24" ht="18" customHeight="1" thickBot="1" x14ac:dyDescent="0.35">
      <c r="B101" s="42"/>
      <c r="C101" s="46"/>
      <c r="D101" s="46"/>
      <c r="E101" s="657" t="s">
        <v>204</v>
      </c>
      <c r="F101" s="663">
        <v>0</v>
      </c>
      <c r="G101" s="41"/>
      <c r="H101" s="40"/>
      <c r="J101" s="42"/>
      <c r="K101" s="46"/>
      <c r="L101" s="46"/>
      <c r="M101" s="101" t="s">
        <v>196</v>
      </c>
      <c r="N101" s="102">
        <v>38252.449655172422</v>
      </c>
      <c r="O101" s="41"/>
      <c r="P101" s="40"/>
      <c r="R101" s="42"/>
      <c r="S101" s="495"/>
      <c r="T101" s="495"/>
      <c r="U101" s="434" t="s">
        <v>196</v>
      </c>
      <c r="V101" s="655">
        <v>37929</v>
      </c>
      <c r="W101" s="492"/>
      <c r="X101" s="40"/>
    </row>
    <row r="102" spans="2:24" ht="18" customHeight="1" x14ac:dyDescent="0.3">
      <c r="B102" s="42"/>
      <c r="C102" s="46"/>
      <c r="D102" s="46"/>
      <c r="E102" s="46"/>
      <c r="F102" s="46"/>
      <c r="G102" s="41"/>
      <c r="H102" s="40"/>
      <c r="J102" s="42"/>
      <c r="K102" s="46"/>
      <c r="L102" s="46"/>
      <c r="M102" s="101" t="s">
        <v>198</v>
      </c>
      <c r="N102" s="102">
        <v>0</v>
      </c>
      <c r="O102" s="41"/>
      <c r="P102" s="40"/>
      <c r="R102" s="42"/>
      <c r="S102" s="495"/>
      <c r="T102" s="495"/>
      <c r="U102" s="434" t="s">
        <v>198</v>
      </c>
      <c r="V102" s="655">
        <v>825.28422706463766</v>
      </c>
      <c r="W102" s="492"/>
      <c r="X102" s="40"/>
    </row>
    <row r="103" spans="2:24" ht="18" customHeight="1" x14ac:dyDescent="0.3">
      <c r="B103" s="42"/>
      <c r="C103" s="46"/>
      <c r="D103" s="46"/>
      <c r="E103" s="46"/>
      <c r="F103" s="46"/>
      <c r="G103" s="41"/>
      <c r="H103" s="40"/>
      <c r="J103" s="42"/>
      <c r="K103" s="46"/>
      <c r="L103" s="46"/>
      <c r="M103" s="101" t="s">
        <v>200</v>
      </c>
      <c r="N103" s="102">
        <v>14945.393103448278</v>
      </c>
      <c r="O103" s="41"/>
      <c r="P103" s="40"/>
      <c r="R103" s="42"/>
      <c r="S103" s="495"/>
      <c r="T103" s="495"/>
      <c r="U103" s="434" t="s">
        <v>200</v>
      </c>
      <c r="V103" s="655">
        <v>14827.195301948941</v>
      </c>
      <c r="W103" s="492"/>
      <c r="X103" s="40"/>
    </row>
    <row r="104" spans="2:24" x14ac:dyDescent="0.3">
      <c r="B104" s="42"/>
      <c r="C104" s="46"/>
      <c r="D104" s="46"/>
      <c r="E104" s="41"/>
      <c r="F104" s="41"/>
      <c r="G104" s="41"/>
      <c r="H104" s="40"/>
      <c r="J104" s="42"/>
      <c r="K104" s="46"/>
      <c r="L104" s="46"/>
      <c r="M104" s="101" t="s">
        <v>202</v>
      </c>
      <c r="N104" s="102">
        <v>10679.310344827587</v>
      </c>
      <c r="O104" s="41"/>
      <c r="P104" s="40"/>
      <c r="R104" s="42"/>
      <c r="S104" s="495"/>
      <c r="T104" s="495"/>
      <c r="U104" s="434" t="s">
        <v>202</v>
      </c>
      <c r="V104" s="655">
        <v>16792.764282257154</v>
      </c>
      <c r="W104" s="492"/>
      <c r="X104" s="40"/>
    </row>
    <row r="105" spans="2:24" ht="18" customHeight="1" thickBot="1" x14ac:dyDescent="0.35">
      <c r="B105" s="42"/>
      <c r="C105" s="46"/>
      <c r="D105" s="46"/>
      <c r="E105" s="41"/>
      <c r="F105" s="41"/>
      <c r="G105" s="41"/>
      <c r="H105" s="40"/>
      <c r="J105" s="42"/>
      <c r="K105" s="46"/>
      <c r="L105" s="46"/>
      <c r="M105" s="106" t="s">
        <v>204</v>
      </c>
      <c r="N105" s="107">
        <v>5489.3875862068962</v>
      </c>
      <c r="O105" s="41"/>
      <c r="P105" s="40"/>
      <c r="R105" s="42"/>
      <c r="S105" s="495"/>
      <c r="T105" s="495"/>
      <c r="U105" s="657" t="s">
        <v>204</v>
      </c>
      <c r="V105" s="658">
        <v>5443</v>
      </c>
      <c r="W105" s="492"/>
      <c r="X105" s="40"/>
    </row>
    <row r="106" spans="2:24" ht="18" customHeight="1" x14ac:dyDescent="0.3">
      <c r="B106" s="42"/>
      <c r="C106" s="46"/>
      <c r="D106" s="46"/>
      <c r="E106" s="41"/>
      <c r="F106" s="41"/>
      <c r="G106" s="41"/>
      <c r="H106" s="40"/>
      <c r="J106" s="42"/>
      <c r="K106" s="46"/>
      <c r="L106" s="46"/>
      <c r="M106" s="482"/>
      <c r="N106" s="483"/>
      <c r="O106" s="41"/>
      <c r="P106" s="40"/>
      <c r="R106" s="42"/>
      <c r="S106" s="495"/>
      <c r="T106" s="495"/>
      <c r="U106" s="482"/>
      <c r="V106" s="491"/>
      <c r="W106" s="492"/>
      <c r="X106" s="40"/>
    </row>
    <row r="107" spans="2:24" ht="28.5" customHeight="1" x14ac:dyDescent="0.3">
      <c r="B107" s="42"/>
      <c r="C107" s="737" t="s">
        <v>210</v>
      </c>
      <c r="D107" s="737"/>
      <c r="E107" s="84"/>
      <c r="F107" s="84"/>
      <c r="G107" s="84"/>
      <c r="H107" s="40"/>
      <c r="J107" s="42"/>
      <c r="K107" s="737" t="s">
        <v>210</v>
      </c>
      <c r="L107" s="737"/>
      <c r="M107" s="108"/>
      <c r="N107" s="109"/>
      <c r="O107" s="41"/>
      <c r="P107" s="40"/>
      <c r="R107" s="42"/>
      <c r="S107" s="693" t="s">
        <v>210</v>
      </c>
      <c r="T107" s="693"/>
      <c r="U107" s="482"/>
      <c r="V107" s="483"/>
      <c r="W107" s="492"/>
      <c r="X107" s="40"/>
    </row>
    <row r="108" spans="2:24" ht="33.75" customHeight="1" thickBot="1" x14ac:dyDescent="0.35">
      <c r="B108" s="42"/>
      <c r="C108" s="96"/>
      <c r="D108" s="96"/>
      <c r="E108" s="84"/>
      <c r="F108" s="84"/>
      <c r="G108" s="84"/>
      <c r="H108" s="40"/>
      <c r="J108" s="42"/>
      <c r="K108" s="96"/>
      <c r="L108" s="96"/>
      <c r="M108" s="108"/>
      <c r="N108" s="109"/>
      <c r="O108" s="41"/>
      <c r="P108" s="40"/>
      <c r="R108" s="42"/>
      <c r="S108" s="487"/>
      <c r="T108" s="487"/>
      <c r="U108" s="482"/>
      <c r="V108" s="493"/>
      <c r="W108" s="492"/>
      <c r="X108" s="40"/>
    </row>
    <row r="109" spans="2:24" ht="262.5" customHeight="1" thickBot="1" x14ac:dyDescent="0.35">
      <c r="B109" s="42"/>
      <c r="C109" s="796" t="s">
        <v>211</v>
      </c>
      <c r="D109" s="797"/>
      <c r="E109" s="797"/>
      <c r="F109" s="797"/>
      <c r="G109" s="798"/>
      <c r="H109" s="40"/>
      <c r="J109" s="42"/>
      <c r="K109" s="796" t="s">
        <v>212</v>
      </c>
      <c r="L109" s="797"/>
      <c r="M109" s="797"/>
      <c r="N109" s="797"/>
      <c r="O109" s="798"/>
      <c r="P109" s="40"/>
      <c r="R109" s="42"/>
      <c r="S109" s="774" t="s">
        <v>1316</v>
      </c>
      <c r="T109" s="733"/>
      <c r="U109" s="733"/>
      <c r="V109" s="733"/>
      <c r="W109" s="734"/>
      <c r="X109" s="40"/>
    </row>
    <row r="110" spans="2:24" ht="45" customHeight="1" thickBot="1" x14ac:dyDescent="0.35">
      <c r="B110" s="42"/>
      <c r="C110" s="96"/>
      <c r="D110" s="96"/>
      <c r="E110" s="84"/>
      <c r="F110" s="84"/>
      <c r="G110" s="84"/>
      <c r="H110" s="40"/>
      <c r="J110" s="42"/>
      <c r="K110" s="96"/>
      <c r="L110" s="96"/>
      <c r="M110" s="84"/>
      <c r="N110" s="84"/>
      <c r="O110" s="84"/>
      <c r="P110" s="40"/>
      <c r="R110" s="42"/>
      <c r="S110" s="493"/>
      <c r="T110" s="493"/>
      <c r="U110" s="482"/>
      <c r="V110" s="494"/>
      <c r="W110" s="492"/>
      <c r="X110" s="40"/>
    </row>
    <row r="111" spans="2:24" ht="48" customHeight="1" x14ac:dyDescent="0.3">
      <c r="B111" s="42"/>
      <c r="C111" s="782" t="s">
        <v>213</v>
      </c>
      <c r="D111" s="799"/>
      <c r="E111" s="110" t="s">
        <v>155</v>
      </c>
      <c r="F111" s="111" t="s">
        <v>214</v>
      </c>
      <c r="G111" s="112" t="s">
        <v>215</v>
      </c>
      <c r="H111" s="40"/>
      <c r="J111" s="42"/>
      <c r="K111" s="782" t="s">
        <v>213</v>
      </c>
      <c r="L111" s="799"/>
      <c r="M111" s="110" t="s">
        <v>155</v>
      </c>
      <c r="N111" s="111" t="s">
        <v>214</v>
      </c>
      <c r="O111" s="112" t="s">
        <v>215</v>
      </c>
      <c r="P111" s="40"/>
      <c r="R111" s="42"/>
      <c r="S111" s="693" t="s">
        <v>213</v>
      </c>
      <c r="T111" s="773"/>
      <c r="U111" s="677" t="s">
        <v>155</v>
      </c>
      <c r="V111" s="678" t="s">
        <v>214</v>
      </c>
      <c r="W111" s="679" t="s">
        <v>215</v>
      </c>
      <c r="X111" s="40"/>
    </row>
    <row r="112" spans="2:24" ht="18" customHeight="1" x14ac:dyDescent="0.3">
      <c r="B112" s="42"/>
      <c r="C112" s="782"/>
      <c r="D112" s="799"/>
      <c r="E112" s="113" t="s">
        <v>216</v>
      </c>
      <c r="F112" s="114">
        <f>SUM(F113,F147,F154)</f>
        <v>4044172.4255224201</v>
      </c>
      <c r="G112" s="115"/>
      <c r="H112" s="40"/>
      <c r="J112" s="42"/>
      <c r="K112" s="782"/>
      <c r="L112" s="799"/>
      <c r="M112" s="113" t="s">
        <v>216</v>
      </c>
      <c r="N112" s="114">
        <f>SUM(N113,N147,N154)</f>
        <v>3223280.2514568991</v>
      </c>
      <c r="O112" s="115">
        <v>45138</v>
      </c>
      <c r="P112" s="40"/>
      <c r="R112" s="42"/>
      <c r="S112" s="700"/>
      <c r="T112" s="700"/>
      <c r="U112" s="680" t="s">
        <v>216</v>
      </c>
      <c r="V112" s="664">
        <f>SUM(V113,V147,V154)</f>
        <v>1807566.7995454818</v>
      </c>
      <c r="W112" s="665"/>
      <c r="X112" s="40"/>
    </row>
    <row r="113" spans="2:24" ht="18" customHeight="1" x14ac:dyDescent="0.3">
      <c r="B113" s="42"/>
      <c r="C113" s="782"/>
      <c r="D113" s="799"/>
      <c r="E113" s="100" t="s">
        <v>137</v>
      </c>
      <c r="F113" s="116">
        <f>SUM(F114,F118,F126,F131,F137,F140,F144)</f>
        <v>3789484.9686938673</v>
      </c>
      <c r="G113" s="115"/>
      <c r="H113" s="40"/>
      <c r="J113" s="42"/>
      <c r="K113" s="782"/>
      <c r="L113" s="799"/>
      <c r="M113" s="100" t="s">
        <v>137</v>
      </c>
      <c r="N113" s="116">
        <f>SUM(N114,N118,N126,N131,N137,N140,N144)</f>
        <v>2920240.7946283463</v>
      </c>
      <c r="O113" s="115">
        <v>45138</v>
      </c>
      <c r="P113" s="40"/>
      <c r="R113" s="42"/>
      <c r="S113" s="700"/>
      <c r="T113" s="700"/>
      <c r="U113" s="652" t="s">
        <v>137</v>
      </c>
      <c r="V113" s="666">
        <f>SUM(V114,V118,V126,V131,V137,V140,V144)</f>
        <v>1508325.4208527142</v>
      </c>
      <c r="W113" s="665"/>
      <c r="X113" s="40"/>
    </row>
    <row r="114" spans="2:24" ht="17.25" customHeight="1" x14ac:dyDescent="0.3">
      <c r="B114" s="42"/>
      <c r="C114" s="84"/>
      <c r="D114" s="84"/>
      <c r="E114" s="92" t="s">
        <v>156</v>
      </c>
      <c r="F114" s="117">
        <f>SUM(F115:F117)</f>
        <v>2270610.3780685998</v>
      </c>
      <c r="G114" s="115">
        <v>44043</v>
      </c>
      <c r="H114" s="40"/>
      <c r="J114" s="42"/>
      <c r="K114" s="782"/>
      <c r="L114" s="799"/>
      <c r="M114" s="92" t="s">
        <v>156</v>
      </c>
      <c r="N114" s="117">
        <f>SUM(N115:N117)</f>
        <v>2140958.9000085532</v>
      </c>
      <c r="O114" s="115">
        <v>44422</v>
      </c>
      <c r="P114" s="40"/>
      <c r="R114" s="42"/>
      <c r="S114" s="700"/>
      <c r="T114" s="700"/>
      <c r="U114" s="648" t="s">
        <v>156</v>
      </c>
      <c r="V114" s="667">
        <v>828475.57667972927</v>
      </c>
      <c r="W114" s="707" t="s">
        <v>462</v>
      </c>
      <c r="X114" s="40"/>
    </row>
    <row r="115" spans="2:24" x14ac:dyDescent="0.3">
      <c r="B115" s="42"/>
      <c r="C115" s="118"/>
      <c r="D115" s="118"/>
      <c r="E115" s="95" t="s">
        <v>157</v>
      </c>
      <c r="F115" s="119">
        <v>868456.80780087248</v>
      </c>
      <c r="G115" s="115">
        <v>44043</v>
      </c>
      <c r="H115" s="40"/>
      <c r="J115" s="42"/>
      <c r="K115" s="118"/>
      <c r="L115" s="118"/>
      <c r="M115" s="95" t="s">
        <v>157</v>
      </c>
      <c r="N115" s="119">
        <v>1255778.471473783</v>
      </c>
      <c r="O115" s="115">
        <v>44422</v>
      </c>
      <c r="P115" s="40"/>
      <c r="R115" s="42"/>
      <c r="S115" s="700"/>
      <c r="T115" s="700"/>
      <c r="U115" s="650" t="s">
        <v>157</v>
      </c>
      <c r="V115" s="668">
        <v>542629.21572499722</v>
      </c>
      <c r="W115" s="707"/>
      <c r="X115" s="40"/>
    </row>
    <row r="116" spans="2:24" ht="18.75" customHeight="1" x14ac:dyDescent="0.3">
      <c r="B116" s="42"/>
      <c r="C116" s="118"/>
      <c r="D116" s="118"/>
      <c r="E116" s="95" t="s">
        <v>158</v>
      </c>
      <c r="F116" s="119">
        <v>1129610.9492772217</v>
      </c>
      <c r="G116" s="115">
        <v>44043</v>
      </c>
      <c r="H116" s="40"/>
      <c r="J116" s="42"/>
      <c r="K116" s="118"/>
      <c r="L116" s="118"/>
      <c r="M116" s="95" t="s">
        <v>158</v>
      </c>
      <c r="N116" s="119">
        <v>272390.77752117009</v>
      </c>
      <c r="O116" s="115">
        <v>44422</v>
      </c>
      <c r="P116" s="40"/>
      <c r="R116" s="42"/>
      <c r="S116" s="495"/>
      <c r="T116" s="495"/>
      <c r="U116" s="650" t="s">
        <v>158</v>
      </c>
      <c r="V116" s="668">
        <v>285846.36095473205</v>
      </c>
      <c r="W116" s="707"/>
      <c r="X116" s="40"/>
    </row>
    <row r="117" spans="2:24" x14ac:dyDescent="0.3">
      <c r="B117" s="42"/>
      <c r="C117" s="118"/>
      <c r="D117" s="118"/>
      <c r="E117" s="95" t="s">
        <v>159</v>
      </c>
      <c r="F117" s="119">
        <v>272542.6209905055</v>
      </c>
      <c r="G117" s="115">
        <v>44043</v>
      </c>
      <c r="H117" s="40"/>
      <c r="J117" s="42"/>
      <c r="K117" s="118"/>
      <c r="L117" s="118"/>
      <c r="M117" s="95" t="s">
        <v>159</v>
      </c>
      <c r="N117" s="119">
        <v>612789.65101360017</v>
      </c>
      <c r="O117" s="115">
        <v>44422</v>
      </c>
      <c r="P117" s="40"/>
      <c r="R117" s="42"/>
      <c r="S117" s="495"/>
      <c r="T117" s="495"/>
      <c r="U117" s="650" t="s">
        <v>159</v>
      </c>
      <c r="V117" s="668">
        <v>0.64650188595987856</v>
      </c>
      <c r="W117" s="707"/>
      <c r="X117" s="40"/>
    </row>
    <row r="118" spans="2:24" ht="18.75" customHeight="1" x14ac:dyDescent="0.3">
      <c r="B118" s="42"/>
      <c r="C118" s="118"/>
      <c r="D118" s="118"/>
      <c r="E118" s="92" t="s">
        <v>160</v>
      </c>
      <c r="F118" s="117">
        <f>SUM(F119:F125)</f>
        <v>1477199.5906252675</v>
      </c>
      <c r="G118" s="115">
        <v>44043</v>
      </c>
      <c r="H118" s="40"/>
      <c r="J118" s="42"/>
      <c r="K118" s="118"/>
      <c r="L118" s="118"/>
      <c r="M118" s="92" t="s">
        <v>160</v>
      </c>
      <c r="N118" s="117">
        <f>SUM(N119:N125)</f>
        <v>587192.13155418693</v>
      </c>
      <c r="O118" s="115">
        <v>44422</v>
      </c>
      <c r="P118" s="40"/>
      <c r="R118" s="42"/>
      <c r="S118" s="495"/>
      <c r="T118" s="495"/>
      <c r="U118" s="648" t="s">
        <v>160</v>
      </c>
      <c r="V118" s="667">
        <v>306284.37700084818</v>
      </c>
      <c r="W118" s="707"/>
      <c r="X118" s="40"/>
    </row>
    <row r="119" spans="2:24" ht="18.75" customHeight="1" x14ac:dyDescent="0.3">
      <c r="B119" s="42"/>
      <c r="C119" s="118"/>
      <c r="D119" s="118"/>
      <c r="E119" s="98" t="s">
        <v>161</v>
      </c>
      <c r="F119" s="119">
        <v>399072.36694893509</v>
      </c>
      <c r="G119" s="115">
        <v>44043</v>
      </c>
      <c r="H119" s="40"/>
      <c r="J119" s="42"/>
      <c r="K119" s="118"/>
      <c r="L119" s="118"/>
      <c r="M119" s="98" t="s">
        <v>161</v>
      </c>
      <c r="N119" s="119">
        <v>55402.484817380886</v>
      </c>
      <c r="O119" s="115">
        <v>44422</v>
      </c>
      <c r="P119" s="40"/>
      <c r="R119" s="42"/>
      <c r="S119" s="495"/>
      <c r="T119" s="495"/>
      <c r="U119" s="651" t="s">
        <v>161</v>
      </c>
      <c r="V119" s="668">
        <v>29713.21493177471</v>
      </c>
      <c r="W119" s="707"/>
      <c r="X119" s="40"/>
    </row>
    <row r="120" spans="2:24" ht="18" customHeight="1" x14ac:dyDescent="0.3">
      <c r="B120" s="42"/>
      <c r="C120" s="118"/>
      <c r="D120" s="118"/>
      <c r="E120" s="98" t="s">
        <v>162</v>
      </c>
      <c r="F120" s="119">
        <v>547301.68565563252</v>
      </c>
      <c r="G120" s="115">
        <v>44043</v>
      </c>
      <c r="H120" s="40"/>
      <c r="J120" s="42"/>
      <c r="K120" s="118"/>
      <c r="L120" s="118"/>
      <c r="M120" s="98" t="s">
        <v>162</v>
      </c>
      <c r="N120" s="119">
        <v>84780.055598323481</v>
      </c>
      <c r="O120" s="115">
        <v>44422</v>
      </c>
      <c r="P120" s="40"/>
      <c r="R120" s="42"/>
      <c r="S120" s="459"/>
      <c r="T120" s="459"/>
      <c r="U120" s="651" t="s">
        <v>162</v>
      </c>
      <c r="V120" s="668">
        <v>33562.229980688659</v>
      </c>
      <c r="W120" s="707"/>
      <c r="X120" s="40"/>
    </row>
    <row r="121" spans="2:24" ht="18" customHeight="1" x14ac:dyDescent="0.3">
      <c r="B121" s="42"/>
      <c r="C121" s="118"/>
      <c r="D121" s="118"/>
      <c r="E121" s="98" t="s">
        <v>163</v>
      </c>
      <c r="F121" s="119">
        <v>311021.60396886495</v>
      </c>
      <c r="G121" s="115">
        <v>44043</v>
      </c>
      <c r="H121" s="40"/>
      <c r="J121" s="42"/>
      <c r="K121" s="118"/>
      <c r="L121" s="118"/>
      <c r="M121" s="98" t="s">
        <v>163</v>
      </c>
      <c r="N121" s="119">
        <v>247776.85741168424</v>
      </c>
      <c r="O121" s="115">
        <v>44422</v>
      </c>
      <c r="P121" s="40"/>
      <c r="Q121" s="76"/>
      <c r="R121" s="42"/>
      <c r="S121" s="700"/>
      <c r="T121" s="700"/>
      <c r="U121" s="651" t="s">
        <v>163</v>
      </c>
      <c r="V121" s="668">
        <v>165452.31660402339</v>
      </c>
      <c r="W121" s="707"/>
      <c r="X121" s="40"/>
    </row>
    <row r="122" spans="2:24" ht="18" customHeight="1" x14ac:dyDescent="0.3">
      <c r="B122" s="42"/>
      <c r="C122" s="118"/>
      <c r="D122" s="118"/>
      <c r="E122" s="98" t="s">
        <v>164</v>
      </c>
      <c r="F122" s="119">
        <v>58374.60396886494</v>
      </c>
      <c r="G122" s="115">
        <v>44043</v>
      </c>
      <c r="H122" s="40"/>
      <c r="J122" s="42"/>
      <c r="K122" s="118"/>
      <c r="L122" s="118"/>
      <c r="M122" s="98" t="s">
        <v>164</v>
      </c>
      <c r="N122" s="119">
        <v>172446.13891027283</v>
      </c>
      <c r="O122" s="115">
        <v>44422</v>
      </c>
      <c r="P122" s="40"/>
      <c r="R122" s="42"/>
      <c r="S122" s="700"/>
      <c r="T122" s="700"/>
      <c r="U122" s="651" t="s">
        <v>164</v>
      </c>
      <c r="V122" s="668">
        <v>64391.184984009276</v>
      </c>
      <c r="W122" s="707"/>
      <c r="X122" s="40"/>
    </row>
    <row r="123" spans="2:24" ht="18" customHeight="1" x14ac:dyDescent="0.3">
      <c r="B123" s="42"/>
      <c r="C123" s="118"/>
      <c r="D123" s="118"/>
      <c r="E123" s="98" t="s">
        <v>165</v>
      </c>
      <c r="F123" s="119">
        <v>13791.60396886494</v>
      </c>
      <c r="G123" s="115">
        <v>44043</v>
      </c>
      <c r="H123" s="40"/>
      <c r="J123" s="42"/>
      <c r="K123" s="118"/>
      <c r="L123" s="118"/>
      <c r="M123" s="98" t="s">
        <v>165</v>
      </c>
      <c r="N123" s="119">
        <v>1673.4701907450174</v>
      </c>
      <c r="O123" s="115">
        <v>44422</v>
      </c>
      <c r="P123" s="40"/>
      <c r="R123" s="42"/>
      <c r="S123" s="700"/>
      <c r="T123" s="700"/>
      <c r="U123" s="651" t="s">
        <v>165</v>
      </c>
      <c r="V123" s="668">
        <v>1413.5584809421098</v>
      </c>
      <c r="W123" s="707"/>
      <c r="X123" s="40"/>
    </row>
    <row r="124" spans="2:24" ht="18" customHeight="1" x14ac:dyDescent="0.3">
      <c r="B124" s="42"/>
      <c r="C124" s="118"/>
      <c r="D124" s="118"/>
      <c r="E124" s="98" t="s">
        <v>166</v>
      </c>
      <c r="F124" s="119">
        <v>43606.726114104866</v>
      </c>
      <c r="G124" s="115">
        <v>44043</v>
      </c>
      <c r="H124" s="40"/>
      <c r="J124" s="42"/>
      <c r="K124" s="118"/>
      <c r="L124" s="118"/>
      <c r="M124" s="98" t="s">
        <v>166</v>
      </c>
      <c r="N124" s="119">
        <v>25113.124625780518</v>
      </c>
      <c r="O124" s="115">
        <v>44422</v>
      </c>
      <c r="P124" s="40"/>
      <c r="R124" s="42"/>
      <c r="S124" s="700"/>
      <c r="T124" s="700"/>
      <c r="U124" s="651" t="s">
        <v>166</v>
      </c>
      <c r="V124" s="668">
        <v>4463.1833929969871</v>
      </c>
      <c r="W124" s="707"/>
      <c r="X124" s="40"/>
    </row>
    <row r="125" spans="2:24" ht="18" customHeight="1" x14ac:dyDescent="0.3">
      <c r="B125" s="42"/>
      <c r="C125" s="118"/>
      <c r="D125" s="118"/>
      <c r="E125" s="98" t="s">
        <v>167</v>
      </c>
      <c r="F125" s="119">
        <v>104031</v>
      </c>
      <c r="G125" s="115">
        <v>44043</v>
      </c>
      <c r="H125" s="40"/>
      <c r="J125" s="42"/>
      <c r="K125" s="118"/>
      <c r="L125" s="118"/>
      <c r="M125" s="98" t="s">
        <v>167</v>
      </c>
      <c r="N125" s="119">
        <v>0</v>
      </c>
      <c r="O125" s="115">
        <v>44422</v>
      </c>
      <c r="P125" s="40"/>
      <c r="R125" s="42"/>
      <c r="S125" s="493"/>
      <c r="T125" s="493"/>
      <c r="U125" s="651" t="s">
        <v>167</v>
      </c>
      <c r="V125" s="668">
        <v>7288.6886264131317</v>
      </c>
      <c r="W125" s="707"/>
      <c r="X125" s="40"/>
    </row>
    <row r="126" spans="2:24" ht="18" customHeight="1" x14ac:dyDescent="0.3">
      <c r="B126" s="42"/>
      <c r="C126" s="118"/>
      <c r="D126" s="118"/>
      <c r="E126" s="92" t="s">
        <v>168</v>
      </c>
      <c r="F126" s="117">
        <f>SUM(F127:F130)</f>
        <v>19161</v>
      </c>
      <c r="G126" s="115">
        <v>44043</v>
      </c>
      <c r="H126" s="40"/>
      <c r="J126" s="42"/>
      <c r="K126" s="118"/>
      <c r="L126" s="118"/>
      <c r="M126" s="92" t="s">
        <v>168</v>
      </c>
      <c r="N126" s="117">
        <f>SUM(N127:N130)</f>
        <v>32193.933795227091</v>
      </c>
      <c r="O126" s="115">
        <v>44438</v>
      </c>
      <c r="P126" s="40"/>
      <c r="R126" s="42"/>
      <c r="S126" s="493"/>
      <c r="T126" s="493"/>
      <c r="U126" s="648" t="s">
        <v>168</v>
      </c>
      <c r="V126" s="667">
        <v>157984.69114186434</v>
      </c>
      <c r="W126" s="707"/>
      <c r="X126" s="40"/>
    </row>
    <row r="127" spans="2:24" ht="18" customHeight="1" x14ac:dyDescent="0.3">
      <c r="B127" s="42"/>
      <c r="C127" s="118"/>
      <c r="D127" s="118"/>
      <c r="E127" s="95" t="s">
        <v>222</v>
      </c>
      <c r="F127" s="119">
        <v>1916</v>
      </c>
      <c r="G127" s="115">
        <v>44043</v>
      </c>
      <c r="H127" s="40"/>
      <c r="J127" s="42"/>
      <c r="K127" s="118"/>
      <c r="L127" s="118"/>
      <c r="M127" s="95" t="s">
        <v>222</v>
      </c>
      <c r="N127" s="119">
        <v>7681.9775895988359</v>
      </c>
      <c r="O127" s="115">
        <v>44438</v>
      </c>
      <c r="P127" s="40"/>
      <c r="R127" s="42"/>
      <c r="S127" s="493"/>
      <c r="T127" s="493"/>
      <c r="U127" s="650" t="s">
        <v>222</v>
      </c>
      <c r="V127" s="668">
        <v>125374.07377803497</v>
      </c>
      <c r="W127" s="707"/>
      <c r="X127" s="40"/>
    </row>
    <row r="128" spans="2:24" ht="18" customHeight="1" x14ac:dyDescent="0.3">
      <c r="B128" s="42"/>
      <c r="C128" s="118"/>
      <c r="D128" s="118"/>
      <c r="E128" s="95" t="s">
        <v>224</v>
      </c>
      <c r="F128" s="119">
        <v>8431</v>
      </c>
      <c r="G128" s="115">
        <v>44043</v>
      </c>
      <c r="H128" s="40"/>
      <c r="J128" s="42"/>
      <c r="K128" s="118"/>
      <c r="L128" s="118"/>
      <c r="M128" s="95" t="s">
        <v>224</v>
      </c>
      <c r="N128" s="119">
        <v>17558.285005559828</v>
      </c>
      <c r="O128" s="115">
        <v>44438</v>
      </c>
      <c r="P128" s="40"/>
      <c r="R128" s="42"/>
      <c r="S128" s="493"/>
      <c r="T128" s="493"/>
      <c r="U128" s="650" t="s">
        <v>224</v>
      </c>
      <c r="V128" s="668">
        <v>22971.762709465245</v>
      </c>
      <c r="W128" s="707"/>
      <c r="X128" s="40"/>
    </row>
    <row r="129" spans="2:24" ht="18" customHeight="1" x14ac:dyDescent="0.3">
      <c r="B129" s="42"/>
      <c r="C129" s="118"/>
      <c r="D129" s="118"/>
      <c r="E129" s="95" t="s">
        <v>226</v>
      </c>
      <c r="F129" s="119">
        <v>5173</v>
      </c>
      <c r="G129" s="115">
        <v>44043</v>
      </c>
      <c r="H129" s="40"/>
      <c r="J129" s="42"/>
      <c r="K129" s="118"/>
      <c r="L129" s="118"/>
      <c r="M129" s="95" t="s">
        <v>226</v>
      </c>
      <c r="N129" s="119">
        <v>6953.6712000684274</v>
      </c>
      <c r="O129" s="115">
        <v>44438</v>
      </c>
      <c r="P129" s="40"/>
      <c r="R129" s="42"/>
      <c r="S129" s="493"/>
      <c r="T129" s="493"/>
      <c r="U129" s="650" t="s">
        <v>226</v>
      </c>
      <c r="V129" s="668">
        <v>9027.7193112660079</v>
      </c>
      <c r="W129" s="707"/>
      <c r="X129" s="40"/>
    </row>
    <row r="130" spans="2:24" ht="18" customHeight="1" x14ac:dyDescent="0.3">
      <c r="B130" s="42"/>
      <c r="C130" s="118"/>
      <c r="D130" s="118"/>
      <c r="E130" s="95" t="s">
        <v>227</v>
      </c>
      <c r="F130" s="119">
        <v>3641</v>
      </c>
      <c r="G130" s="115">
        <v>44043</v>
      </c>
      <c r="H130" s="40"/>
      <c r="J130" s="42"/>
      <c r="K130" s="118"/>
      <c r="L130" s="118"/>
      <c r="M130" s="95" t="s">
        <v>227</v>
      </c>
      <c r="N130" s="119">
        <v>0</v>
      </c>
      <c r="O130" s="115">
        <v>44438</v>
      </c>
      <c r="P130" s="40"/>
      <c r="R130" s="42"/>
      <c r="S130" s="493"/>
      <c r="T130" s="493"/>
      <c r="U130" s="650" t="s">
        <v>227</v>
      </c>
      <c r="V130" s="668">
        <v>611.13534309810075</v>
      </c>
      <c r="W130" s="707"/>
      <c r="X130" s="40"/>
    </row>
    <row r="131" spans="2:24" ht="18" customHeight="1" x14ac:dyDescent="0.3">
      <c r="B131" s="42"/>
      <c r="C131" s="118"/>
      <c r="D131" s="118"/>
      <c r="E131" s="92" t="s">
        <v>169</v>
      </c>
      <c r="F131" s="117">
        <f>SUM(F132:F136)</f>
        <v>19321</v>
      </c>
      <c r="G131" s="115">
        <v>44773</v>
      </c>
      <c r="H131" s="40"/>
      <c r="J131" s="42"/>
      <c r="K131" s="118"/>
      <c r="L131" s="118"/>
      <c r="M131" s="92" t="s">
        <v>169</v>
      </c>
      <c r="N131" s="117">
        <f>SUM(N132:N136)</f>
        <v>150486.88221709008</v>
      </c>
      <c r="O131" s="115">
        <v>45138</v>
      </c>
      <c r="P131" s="40"/>
      <c r="R131" s="42"/>
      <c r="S131" s="493"/>
      <c r="T131" s="493"/>
      <c r="U131" s="648" t="s">
        <v>169</v>
      </c>
      <c r="V131" s="667">
        <v>196425.98711609544</v>
      </c>
      <c r="W131" s="708">
        <v>44773</v>
      </c>
      <c r="X131" s="40"/>
    </row>
    <row r="132" spans="2:24" ht="18" customHeight="1" x14ac:dyDescent="0.3">
      <c r="B132" s="42"/>
      <c r="C132" s="118"/>
      <c r="D132" s="118"/>
      <c r="E132" s="95" t="s">
        <v>217</v>
      </c>
      <c r="F132" s="119">
        <v>0</v>
      </c>
      <c r="G132" s="115">
        <v>44773</v>
      </c>
      <c r="H132" s="40"/>
      <c r="J132" s="42"/>
      <c r="K132" s="118"/>
      <c r="L132" s="118"/>
      <c r="M132" s="95" t="s">
        <v>217</v>
      </c>
      <c r="N132" s="119">
        <v>47041.634590710797</v>
      </c>
      <c r="O132" s="115">
        <v>45138</v>
      </c>
      <c r="P132" s="40"/>
      <c r="R132" s="42"/>
      <c r="S132" s="493"/>
      <c r="T132" s="493"/>
      <c r="U132" s="650" t="s">
        <v>217</v>
      </c>
      <c r="V132" s="668">
        <v>93408.987116095435</v>
      </c>
      <c r="W132" s="709"/>
      <c r="X132" s="40"/>
    </row>
    <row r="133" spans="2:24" ht="18" customHeight="1" x14ac:dyDescent="0.3">
      <c r="B133" s="42"/>
      <c r="C133" s="118"/>
      <c r="D133" s="118"/>
      <c r="E133" s="95" t="s">
        <v>218</v>
      </c>
      <c r="F133" s="119">
        <v>0</v>
      </c>
      <c r="G133" s="115">
        <v>44773</v>
      </c>
      <c r="H133" s="40"/>
      <c r="J133" s="42"/>
      <c r="K133" s="118"/>
      <c r="L133" s="118"/>
      <c r="M133" s="95" t="s">
        <v>218</v>
      </c>
      <c r="N133" s="119">
        <v>103445.24762637928</v>
      </c>
      <c r="O133" s="115">
        <v>45138</v>
      </c>
      <c r="P133" s="40"/>
      <c r="R133" s="42"/>
      <c r="S133" s="493"/>
      <c r="T133" s="493"/>
      <c r="U133" s="650" t="s">
        <v>218</v>
      </c>
      <c r="V133" s="668">
        <v>40471</v>
      </c>
      <c r="W133" s="709"/>
      <c r="X133" s="40"/>
    </row>
    <row r="134" spans="2:24" ht="18" customHeight="1" x14ac:dyDescent="0.3">
      <c r="B134" s="42"/>
      <c r="C134" s="118"/>
      <c r="D134" s="118"/>
      <c r="E134" s="95" t="s">
        <v>219</v>
      </c>
      <c r="F134" s="119">
        <v>6000</v>
      </c>
      <c r="G134" s="115">
        <v>44773</v>
      </c>
      <c r="H134" s="40"/>
      <c r="J134" s="42"/>
      <c r="K134" s="118"/>
      <c r="L134" s="118"/>
      <c r="M134" s="95" t="s">
        <v>219</v>
      </c>
      <c r="N134" s="119">
        <v>0</v>
      </c>
      <c r="O134" s="115">
        <v>45138</v>
      </c>
      <c r="P134" s="40"/>
      <c r="R134" s="42"/>
      <c r="S134" s="493"/>
      <c r="T134" s="493"/>
      <c r="U134" s="650" t="s">
        <v>219</v>
      </c>
      <c r="V134" s="668">
        <v>14716</v>
      </c>
      <c r="W134" s="709"/>
      <c r="X134" s="40"/>
    </row>
    <row r="135" spans="2:24" ht="18" customHeight="1" x14ac:dyDescent="0.3">
      <c r="B135" s="42"/>
      <c r="C135" s="118"/>
      <c r="D135" s="118"/>
      <c r="E135" s="95" t="s">
        <v>220</v>
      </c>
      <c r="F135" s="119">
        <v>8400</v>
      </c>
      <c r="G135" s="115">
        <v>44773</v>
      </c>
      <c r="H135" s="40"/>
      <c r="J135" s="42"/>
      <c r="K135" s="118"/>
      <c r="L135" s="118"/>
      <c r="M135" s="95" t="s">
        <v>220</v>
      </c>
      <c r="N135" s="119">
        <v>0</v>
      </c>
      <c r="O135" s="115">
        <v>45138</v>
      </c>
      <c r="P135" s="40"/>
      <c r="R135" s="42"/>
      <c r="S135" s="493"/>
      <c r="T135" s="493"/>
      <c r="U135" s="650" t="s">
        <v>220</v>
      </c>
      <c r="V135" s="668">
        <v>33113</v>
      </c>
      <c r="W135" s="709"/>
      <c r="X135" s="40"/>
    </row>
    <row r="136" spans="2:24" ht="18" customHeight="1" x14ac:dyDescent="0.3">
      <c r="B136" s="42"/>
      <c r="C136" s="118"/>
      <c r="D136" s="118"/>
      <c r="E136" s="95" t="s">
        <v>221</v>
      </c>
      <c r="F136" s="119">
        <v>4921</v>
      </c>
      <c r="G136" s="115">
        <v>44773</v>
      </c>
      <c r="H136" s="40"/>
      <c r="J136" s="42"/>
      <c r="K136" s="118"/>
      <c r="L136" s="118"/>
      <c r="M136" s="95" t="s">
        <v>221</v>
      </c>
      <c r="N136" s="119">
        <v>0</v>
      </c>
      <c r="O136" s="115">
        <v>45138</v>
      </c>
      <c r="P136" s="40"/>
      <c r="R136" s="42"/>
      <c r="S136" s="493"/>
      <c r="T136" s="493"/>
      <c r="U136" s="650" t="s">
        <v>221</v>
      </c>
      <c r="V136" s="668">
        <v>14717</v>
      </c>
      <c r="W136" s="709"/>
      <c r="X136" s="40"/>
    </row>
    <row r="137" spans="2:24" ht="18" customHeight="1" x14ac:dyDescent="0.3">
      <c r="B137" s="42"/>
      <c r="C137" s="118"/>
      <c r="D137" s="118"/>
      <c r="E137" s="92" t="s">
        <v>171</v>
      </c>
      <c r="F137" s="117">
        <f>SUM(F138:F139)</f>
        <v>0</v>
      </c>
      <c r="G137" s="115">
        <v>44773</v>
      </c>
      <c r="H137" s="40"/>
      <c r="J137" s="42"/>
      <c r="K137" s="118"/>
      <c r="L137" s="118"/>
      <c r="M137" s="92" t="s">
        <v>171</v>
      </c>
      <c r="N137" s="117">
        <f>SUM(N138:N139)</f>
        <v>0</v>
      </c>
      <c r="O137" s="115">
        <v>45138</v>
      </c>
      <c r="P137" s="40"/>
      <c r="R137" s="42"/>
      <c r="S137" s="493"/>
      <c r="T137" s="493"/>
      <c r="U137" s="648" t="s">
        <v>171</v>
      </c>
      <c r="V137" s="667">
        <v>0</v>
      </c>
      <c r="W137" s="709"/>
      <c r="X137" s="40"/>
    </row>
    <row r="138" spans="2:24" ht="18" customHeight="1" x14ac:dyDescent="0.3">
      <c r="B138" s="42"/>
      <c r="C138" s="118"/>
      <c r="D138" s="118"/>
      <c r="E138" s="95" t="s">
        <v>223</v>
      </c>
      <c r="F138" s="119">
        <v>0</v>
      </c>
      <c r="G138" s="115">
        <v>44773</v>
      </c>
      <c r="H138" s="40"/>
      <c r="J138" s="42"/>
      <c r="K138" s="118"/>
      <c r="L138" s="118"/>
      <c r="M138" s="95" t="s">
        <v>223</v>
      </c>
      <c r="N138" s="119">
        <v>0</v>
      </c>
      <c r="O138" s="115">
        <v>45138</v>
      </c>
      <c r="P138" s="40"/>
      <c r="R138" s="42"/>
      <c r="S138" s="493"/>
      <c r="T138" s="493"/>
      <c r="U138" s="650" t="s">
        <v>223</v>
      </c>
      <c r="V138" s="668">
        <v>0</v>
      </c>
      <c r="W138" s="709"/>
      <c r="X138" s="40"/>
    </row>
    <row r="139" spans="2:24" ht="18" customHeight="1" x14ac:dyDescent="0.3">
      <c r="B139" s="42"/>
      <c r="C139" s="118"/>
      <c r="D139" s="118"/>
      <c r="E139" s="95" t="s">
        <v>225</v>
      </c>
      <c r="F139" s="119">
        <v>0</v>
      </c>
      <c r="G139" s="115">
        <v>44773</v>
      </c>
      <c r="H139" s="40"/>
      <c r="J139" s="42"/>
      <c r="K139" s="118"/>
      <c r="L139" s="118"/>
      <c r="M139" s="95" t="s">
        <v>225</v>
      </c>
      <c r="N139" s="119">
        <v>0</v>
      </c>
      <c r="O139" s="115">
        <v>45138</v>
      </c>
      <c r="P139" s="40"/>
      <c r="R139" s="42"/>
      <c r="S139" s="493"/>
      <c r="T139" s="493"/>
      <c r="U139" s="650" t="s">
        <v>225</v>
      </c>
      <c r="V139" s="668">
        <v>0</v>
      </c>
      <c r="W139" s="709"/>
      <c r="X139" s="40"/>
    </row>
    <row r="140" spans="2:24" ht="18" customHeight="1" x14ac:dyDescent="0.3">
      <c r="B140" s="42"/>
      <c r="C140" s="118"/>
      <c r="D140" s="118"/>
      <c r="E140" s="92" t="s">
        <v>173</v>
      </c>
      <c r="F140" s="117">
        <f>SUM(F141:F143)</f>
        <v>1824</v>
      </c>
      <c r="G140" s="115">
        <v>44773</v>
      </c>
      <c r="H140" s="40"/>
      <c r="J140" s="42"/>
      <c r="K140" s="118"/>
      <c r="L140" s="118"/>
      <c r="M140" s="92" t="s">
        <v>173</v>
      </c>
      <c r="N140" s="117">
        <f>SUM(N141:N143)</f>
        <v>7698.2294072363347</v>
      </c>
      <c r="O140" s="115">
        <v>45138</v>
      </c>
      <c r="P140" s="40"/>
      <c r="R140" s="42"/>
      <c r="S140" s="493"/>
      <c r="T140" s="493"/>
      <c r="U140" s="648" t="s">
        <v>173</v>
      </c>
      <c r="V140" s="667">
        <v>15425.317653295573</v>
      </c>
      <c r="W140" s="709"/>
      <c r="X140" s="40"/>
    </row>
    <row r="141" spans="2:24" ht="18" customHeight="1" x14ac:dyDescent="0.3">
      <c r="B141" s="42"/>
      <c r="C141" s="118"/>
      <c r="D141" s="118"/>
      <c r="E141" s="95" t="s">
        <v>228</v>
      </c>
      <c r="F141" s="119">
        <v>1059</v>
      </c>
      <c r="G141" s="115">
        <v>44773</v>
      </c>
      <c r="H141" s="40"/>
      <c r="J141" s="42"/>
      <c r="K141" s="118"/>
      <c r="L141" s="118"/>
      <c r="M141" s="95" t="s">
        <v>228</v>
      </c>
      <c r="N141" s="119">
        <v>7698.2294072363347</v>
      </c>
      <c r="O141" s="115">
        <v>45138</v>
      </c>
      <c r="P141" s="40"/>
      <c r="R141" s="42"/>
      <c r="S141" s="493"/>
      <c r="T141" s="493"/>
      <c r="U141" s="650" t="s">
        <v>228</v>
      </c>
      <c r="V141" s="668">
        <v>12366.317653295573</v>
      </c>
      <c r="W141" s="709"/>
      <c r="X141" s="40"/>
    </row>
    <row r="142" spans="2:24" ht="18" customHeight="1" x14ac:dyDescent="0.3">
      <c r="B142" s="42"/>
      <c r="C142" s="118"/>
      <c r="D142" s="118"/>
      <c r="E142" s="95" t="s">
        <v>229</v>
      </c>
      <c r="F142" s="119">
        <v>218</v>
      </c>
      <c r="G142" s="115">
        <v>44773</v>
      </c>
      <c r="H142" s="40"/>
      <c r="J142" s="42"/>
      <c r="K142" s="118"/>
      <c r="L142" s="118"/>
      <c r="M142" s="95" t="s">
        <v>229</v>
      </c>
      <c r="N142" s="119">
        <v>0</v>
      </c>
      <c r="O142" s="115">
        <v>45138</v>
      </c>
      <c r="P142" s="40"/>
      <c r="R142" s="42"/>
      <c r="S142" s="493"/>
      <c r="T142" s="493"/>
      <c r="U142" s="650" t="s">
        <v>229</v>
      </c>
      <c r="V142" s="668">
        <v>869</v>
      </c>
      <c r="W142" s="709"/>
      <c r="X142" s="40"/>
    </row>
    <row r="143" spans="2:24" ht="18" customHeight="1" x14ac:dyDescent="0.3">
      <c r="B143" s="42"/>
      <c r="C143" s="118"/>
      <c r="D143" s="118"/>
      <c r="E143" s="95" t="s">
        <v>230</v>
      </c>
      <c r="F143" s="119">
        <v>547</v>
      </c>
      <c r="G143" s="115">
        <v>44773</v>
      </c>
      <c r="H143" s="40"/>
      <c r="J143" s="42"/>
      <c r="K143" s="118"/>
      <c r="L143" s="118"/>
      <c r="M143" s="95" t="s">
        <v>230</v>
      </c>
      <c r="N143" s="119">
        <v>0</v>
      </c>
      <c r="O143" s="115">
        <v>45138</v>
      </c>
      <c r="P143" s="40"/>
      <c r="R143" s="42"/>
      <c r="S143" s="493"/>
      <c r="T143" s="493"/>
      <c r="U143" s="650" t="s">
        <v>230</v>
      </c>
      <c r="V143" s="668">
        <v>2190</v>
      </c>
      <c r="W143" s="709"/>
      <c r="X143" s="40"/>
    </row>
    <row r="144" spans="2:24" ht="18" customHeight="1" x14ac:dyDescent="0.3">
      <c r="B144" s="42"/>
      <c r="C144" s="118"/>
      <c r="D144" s="118"/>
      <c r="E144" s="92" t="s">
        <v>175</v>
      </c>
      <c r="F144" s="117">
        <f>SUM(F145:F146)</f>
        <v>1369</v>
      </c>
      <c r="G144" s="115">
        <v>44773</v>
      </c>
      <c r="H144" s="40"/>
      <c r="J144" s="42"/>
      <c r="K144" s="118"/>
      <c r="L144" s="118"/>
      <c r="M144" s="92" t="s">
        <v>175</v>
      </c>
      <c r="N144" s="117">
        <f>SUM(N145:N146)</f>
        <v>1710.7176460525188</v>
      </c>
      <c r="O144" s="115">
        <v>45138</v>
      </c>
      <c r="P144" s="40"/>
      <c r="R144" s="42"/>
      <c r="S144" s="493"/>
      <c r="T144" s="493"/>
      <c r="U144" s="648" t="s">
        <v>175</v>
      </c>
      <c r="V144" s="667">
        <v>3729.4712608815958</v>
      </c>
      <c r="W144" s="709"/>
      <c r="X144" s="40"/>
    </row>
    <row r="145" spans="2:24" ht="18" customHeight="1" x14ac:dyDescent="0.3">
      <c r="B145" s="42"/>
      <c r="C145" s="118"/>
      <c r="D145" s="118"/>
      <c r="E145" s="95" t="s">
        <v>231</v>
      </c>
      <c r="F145" s="119">
        <v>931</v>
      </c>
      <c r="G145" s="115">
        <v>44773</v>
      </c>
      <c r="H145" s="40"/>
      <c r="J145" s="42"/>
      <c r="K145" s="118"/>
      <c r="L145" s="118"/>
      <c r="M145" s="95" t="s">
        <v>231</v>
      </c>
      <c r="N145" s="119">
        <v>1710.7176460525188</v>
      </c>
      <c r="O145" s="115">
        <v>45138</v>
      </c>
      <c r="P145" s="40"/>
      <c r="R145" s="42"/>
      <c r="S145" s="493"/>
      <c r="T145" s="493"/>
      <c r="U145" s="650" t="s">
        <v>231</v>
      </c>
      <c r="V145" s="668">
        <v>2078.4667494449923</v>
      </c>
      <c r="W145" s="709"/>
      <c r="X145" s="40"/>
    </row>
    <row r="146" spans="2:24" ht="18" customHeight="1" x14ac:dyDescent="0.3">
      <c r="B146" s="42"/>
      <c r="C146" s="118"/>
      <c r="D146" s="118"/>
      <c r="E146" s="95" t="s">
        <v>232</v>
      </c>
      <c r="F146" s="119">
        <v>438</v>
      </c>
      <c r="G146" s="115">
        <v>44773</v>
      </c>
      <c r="H146" s="40"/>
      <c r="J146" s="42"/>
      <c r="K146" s="118"/>
      <c r="L146" s="118"/>
      <c r="M146" s="95" t="s">
        <v>232</v>
      </c>
      <c r="N146" s="119">
        <v>0</v>
      </c>
      <c r="O146" s="115">
        <v>45138</v>
      </c>
      <c r="P146" s="40"/>
      <c r="R146" s="42"/>
      <c r="S146" s="493"/>
      <c r="T146" s="493"/>
      <c r="U146" s="650" t="s">
        <v>232</v>
      </c>
      <c r="V146" s="668">
        <v>1651.0045114366035</v>
      </c>
      <c r="W146" s="710"/>
      <c r="X146" s="40"/>
    </row>
    <row r="147" spans="2:24" ht="18" customHeight="1" x14ac:dyDescent="0.3">
      <c r="B147" s="42"/>
      <c r="C147" s="118"/>
      <c r="D147" s="118"/>
      <c r="E147" s="105" t="s">
        <v>138</v>
      </c>
      <c r="F147" s="116">
        <f>SUM(F148:F153)</f>
        <v>201830.45682855265</v>
      </c>
      <c r="G147" s="115">
        <v>44773</v>
      </c>
      <c r="H147" s="40"/>
      <c r="J147" s="42"/>
      <c r="K147" s="118"/>
      <c r="L147" s="118"/>
      <c r="M147" s="105" t="s">
        <v>138</v>
      </c>
      <c r="N147" s="116">
        <f>SUM(N148:N153)</f>
        <v>201830.45682855265</v>
      </c>
      <c r="O147" s="115">
        <v>45138</v>
      </c>
      <c r="P147" s="40"/>
      <c r="R147" s="42"/>
      <c r="S147" s="493"/>
      <c r="T147" s="493"/>
      <c r="U147" s="656" t="s">
        <v>138</v>
      </c>
      <c r="V147" s="666">
        <f>SUM(V148:V153)</f>
        <v>139645.37506284565</v>
      </c>
      <c r="W147" s="708">
        <v>44773</v>
      </c>
      <c r="X147" s="40"/>
    </row>
    <row r="148" spans="2:24" ht="18" customHeight="1" x14ac:dyDescent="0.3">
      <c r="B148" s="42"/>
      <c r="C148" s="118"/>
      <c r="D148" s="118"/>
      <c r="E148" s="120" t="s">
        <v>178</v>
      </c>
      <c r="F148" s="119">
        <v>52817.812328845881</v>
      </c>
      <c r="G148" s="115">
        <v>44773</v>
      </c>
      <c r="H148" s="40"/>
      <c r="J148" s="42"/>
      <c r="K148" s="118"/>
      <c r="L148" s="118"/>
      <c r="M148" s="120" t="s">
        <v>178</v>
      </c>
      <c r="N148" s="119">
        <v>52817.812328845881</v>
      </c>
      <c r="O148" s="115">
        <v>45138</v>
      </c>
      <c r="P148" s="40"/>
      <c r="R148" s="42"/>
      <c r="S148" s="493"/>
      <c r="T148" s="493"/>
      <c r="U148" s="681" t="s">
        <v>178</v>
      </c>
      <c r="V148" s="668">
        <v>43867.13337642749</v>
      </c>
      <c r="W148" s="709"/>
      <c r="X148" s="40"/>
    </row>
    <row r="149" spans="2:24" ht="18" customHeight="1" x14ac:dyDescent="0.3">
      <c r="B149" s="42"/>
      <c r="C149" s="118"/>
      <c r="D149" s="118"/>
      <c r="E149" s="92" t="s">
        <v>181</v>
      </c>
      <c r="F149" s="119">
        <v>55656.702230967683</v>
      </c>
      <c r="G149" s="115">
        <v>44773</v>
      </c>
      <c r="H149" s="40"/>
      <c r="J149" s="42"/>
      <c r="K149" s="118"/>
      <c r="L149" s="118"/>
      <c r="M149" s="92" t="s">
        <v>181</v>
      </c>
      <c r="N149" s="119">
        <v>55656.702230967683</v>
      </c>
      <c r="O149" s="115">
        <v>45138</v>
      </c>
      <c r="P149" s="40"/>
      <c r="R149" s="42"/>
      <c r="S149" s="493"/>
      <c r="T149" s="493"/>
      <c r="U149" s="648" t="s">
        <v>181</v>
      </c>
      <c r="V149" s="668">
        <v>7698.588091646915</v>
      </c>
      <c r="W149" s="709"/>
      <c r="X149" s="40"/>
    </row>
    <row r="150" spans="2:24" ht="18" customHeight="1" x14ac:dyDescent="0.3">
      <c r="B150" s="42"/>
      <c r="C150" s="118"/>
      <c r="D150" s="118"/>
      <c r="E150" s="92" t="s">
        <v>184</v>
      </c>
      <c r="F150" s="119">
        <v>54559.059221206306</v>
      </c>
      <c r="G150" s="115">
        <v>44773</v>
      </c>
      <c r="H150" s="40"/>
      <c r="J150" s="42"/>
      <c r="K150" s="118"/>
      <c r="L150" s="118"/>
      <c r="M150" s="92" t="s">
        <v>184</v>
      </c>
      <c r="N150" s="119">
        <v>54559.059221206306</v>
      </c>
      <c r="O150" s="115">
        <v>45138</v>
      </c>
      <c r="P150" s="40"/>
      <c r="R150" s="42"/>
      <c r="S150" s="493"/>
      <c r="T150" s="493"/>
      <c r="U150" s="648" t="s">
        <v>184</v>
      </c>
      <c r="V150" s="668">
        <v>19712.380665086548</v>
      </c>
      <c r="W150" s="709"/>
      <c r="X150" s="40"/>
    </row>
    <row r="151" spans="2:24" ht="18" customHeight="1" x14ac:dyDescent="0.3">
      <c r="B151" s="42"/>
      <c r="C151" s="118"/>
      <c r="D151" s="118"/>
      <c r="E151" s="92" t="s">
        <v>187</v>
      </c>
      <c r="F151" s="119">
        <v>26873.272945938392</v>
      </c>
      <c r="G151" s="115">
        <v>44773</v>
      </c>
      <c r="H151" s="40"/>
      <c r="J151" s="42"/>
      <c r="K151" s="118"/>
      <c r="L151" s="118"/>
      <c r="M151" s="92" t="s">
        <v>187</v>
      </c>
      <c r="N151" s="119">
        <v>26873.272945938392</v>
      </c>
      <c r="O151" s="115">
        <v>45138</v>
      </c>
      <c r="P151" s="40"/>
      <c r="R151" s="42"/>
      <c r="S151" s="676"/>
      <c r="T151" s="676"/>
      <c r="U151" s="648" t="s">
        <v>187</v>
      </c>
      <c r="V151" s="668">
        <v>37267.244846656613</v>
      </c>
      <c r="W151" s="709"/>
      <c r="X151" s="40"/>
    </row>
    <row r="152" spans="2:24" ht="18" customHeight="1" x14ac:dyDescent="0.3">
      <c r="B152" s="42"/>
      <c r="C152" s="118"/>
      <c r="D152" s="118"/>
      <c r="E152" s="92" t="s">
        <v>190</v>
      </c>
      <c r="F152" s="119">
        <v>11923.610101594371</v>
      </c>
      <c r="G152" s="115">
        <v>44773</v>
      </c>
      <c r="H152" s="40"/>
      <c r="J152" s="42"/>
      <c r="K152" s="118"/>
      <c r="L152" s="118"/>
      <c r="M152" s="92" t="s">
        <v>190</v>
      </c>
      <c r="N152" s="119">
        <v>11923.610101594371</v>
      </c>
      <c r="O152" s="115">
        <v>45138</v>
      </c>
      <c r="P152" s="40"/>
      <c r="R152" s="42"/>
      <c r="S152" s="676"/>
      <c r="T152" s="676"/>
      <c r="U152" s="648" t="s">
        <v>190</v>
      </c>
      <c r="V152" s="668">
        <v>11351.540616246501</v>
      </c>
      <c r="W152" s="709"/>
      <c r="X152" s="40"/>
    </row>
    <row r="153" spans="2:24" ht="18" customHeight="1" x14ac:dyDescent="0.3">
      <c r="B153" s="42"/>
      <c r="C153" s="118"/>
      <c r="D153" s="118"/>
      <c r="E153" s="92" t="s">
        <v>193</v>
      </c>
      <c r="F153" s="119">
        <v>0</v>
      </c>
      <c r="G153" s="115" t="s">
        <v>109</v>
      </c>
      <c r="H153" s="40"/>
      <c r="J153" s="42"/>
      <c r="K153" s="118"/>
      <c r="L153" s="118"/>
      <c r="M153" s="92" t="s">
        <v>193</v>
      </c>
      <c r="N153" s="119">
        <v>0</v>
      </c>
      <c r="O153" s="115">
        <v>45138</v>
      </c>
      <c r="P153" s="40"/>
      <c r="R153" s="42"/>
      <c r="S153" s="675"/>
      <c r="T153" s="675"/>
      <c r="U153" s="648" t="s">
        <v>193</v>
      </c>
      <c r="V153" s="668">
        <v>19748.487466781582</v>
      </c>
      <c r="W153" s="710"/>
      <c r="X153" s="40"/>
    </row>
    <row r="154" spans="2:24" ht="105" customHeight="1" x14ac:dyDescent="0.3">
      <c r="B154" s="42"/>
      <c r="C154" s="118"/>
      <c r="D154" s="118"/>
      <c r="E154" s="105" t="s">
        <v>233</v>
      </c>
      <c r="F154" s="116">
        <f>SUM(F155:F159)</f>
        <v>52857</v>
      </c>
      <c r="G154" s="115">
        <v>44773</v>
      </c>
      <c r="H154" s="40"/>
      <c r="J154" s="42"/>
      <c r="K154" s="118"/>
      <c r="L154" s="118"/>
      <c r="M154" s="105" t="s">
        <v>234</v>
      </c>
      <c r="N154" s="116">
        <f>SUM(N155:N159)</f>
        <v>101209</v>
      </c>
      <c r="O154" s="115">
        <v>45138</v>
      </c>
      <c r="P154" s="40"/>
      <c r="R154" s="42"/>
      <c r="S154" s="675"/>
      <c r="T154" s="675"/>
      <c r="U154" s="656" t="s">
        <v>234</v>
      </c>
      <c r="V154" s="666">
        <f>SUM(V155:V159)</f>
        <v>159596.00362992182</v>
      </c>
      <c r="W154" s="708" t="s">
        <v>1255</v>
      </c>
      <c r="X154" s="40"/>
    </row>
    <row r="155" spans="2:24" ht="18" customHeight="1" x14ac:dyDescent="0.3">
      <c r="B155" s="42"/>
      <c r="C155" s="118"/>
      <c r="D155" s="118"/>
      <c r="E155" s="101" t="s">
        <v>196</v>
      </c>
      <c r="F155" s="119">
        <v>19336</v>
      </c>
      <c r="G155" s="115">
        <v>44773</v>
      </c>
      <c r="H155" s="40"/>
      <c r="J155" s="42"/>
      <c r="K155" s="118"/>
      <c r="L155" s="118"/>
      <c r="M155" s="101" t="s">
        <v>196</v>
      </c>
      <c r="N155" s="119">
        <v>49308</v>
      </c>
      <c r="O155" s="115">
        <v>45138</v>
      </c>
      <c r="P155" s="40"/>
      <c r="Q155" s="76"/>
      <c r="R155" s="42"/>
      <c r="S155" s="675"/>
      <c r="T155" s="675"/>
      <c r="U155" s="434" t="s">
        <v>196</v>
      </c>
      <c r="V155" s="668">
        <v>75768.915476650101</v>
      </c>
      <c r="W155" s="709"/>
      <c r="X155" s="40"/>
    </row>
    <row r="156" spans="2:24" ht="18" customHeight="1" x14ac:dyDescent="0.3">
      <c r="B156" s="42"/>
      <c r="C156" s="118"/>
      <c r="D156" s="118"/>
      <c r="E156" s="101" t="s">
        <v>198</v>
      </c>
      <c r="F156" s="119">
        <v>9068</v>
      </c>
      <c r="G156" s="115">
        <v>44773</v>
      </c>
      <c r="H156" s="40"/>
      <c r="J156" s="42"/>
      <c r="K156" s="118"/>
      <c r="L156" s="118"/>
      <c r="M156" s="101" t="s">
        <v>198</v>
      </c>
      <c r="N156" s="119">
        <v>11175</v>
      </c>
      <c r="O156" s="115">
        <v>45138</v>
      </c>
      <c r="P156" s="40"/>
      <c r="R156" s="42"/>
      <c r="S156" s="676"/>
      <c r="T156" s="676"/>
      <c r="U156" s="434" t="s">
        <v>198</v>
      </c>
      <c r="V156" s="668">
        <v>41988.597352710123</v>
      </c>
      <c r="W156" s="709"/>
      <c r="X156" s="132"/>
    </row>
    <row r="157" spans="2:24" ht="18" customHeight="1" x14ac:dyDescent="0.3">
      <c r="B157" s="42"/>
      <c r="C157" s="118"/>
      <c r="D157" s="118"/>
      <c r="E157" s="101" t="s">
        <v>200</v>
      </c>
      <c r="F157" s="119">
        <v>14714</v>
      </c>
      <c r="G157" s="115">
        <v>44773</v>
      </c>
      <c r="H157" s="40"/>
      <c r="J157" s="42"/>
      <c r="K157" s="118"/>
      <c r="L157" s="118"/>
      <c r="M157" s="101" t="s">
        <v>200</v>
      </c>
      <c r="N157" s="119">
        <v>15449</v>
      </c>
      <c r="O157" s="115">
        <v>45138</v>
      </c>
      <c r="P157" s="40"/>
      <c r="R157" s="42"/>
      <c r="S157" s="676"/>
      <c r="T157" s="676"/>
      <c r="U157" s="434" t="s">
        <v>200</v>
      </c>
      <c r="V157" s="668">
        <v>14335.162954499028</v>
      </c>
      <c r="W157" s="709"/>
      <c r="X157" s="40"/>
    </row>
    <row r="158" spans="2:24" ht="18" customHeight="1" x14ac:dyDescent="0.3">
      <c r="B158" s="42"/>
      <c r="C158" s="118"/>
      <c r="D158" s="118"/>
      <c r="E158" s="101" t="s">
        <v>202</v>
      </c>
      <c r="F158" s="119">
        <v>4385</v>
      </c>
      <c r="G158" s="115">
        <v>44773</v>
      </c>
      <c r="H158" s="40"/>
      <c r="J158" s="42"/>
      <c r="K158" s="118"/>
      <c r="L158" s="118"/>
      <c r="M158" s="101" t="s">
        <v>202</v>
      </c>
      <c r="N158" s="119">
        <v>19923</v>
      </c>
      <c r="O158" s="115">
        <v>45138</v>
      </c>
      <c r="P158" s="40"/>
      <c r="R158" s="42"/>
      <c r="S158" s="676"/>
      <c r="T158" s="676"/>
      <c r="U158" s="434" t="s">
        <v>202</v>
      </c>
      <c r="V158" s="668">
        <v>23518.774018180389</v>
      </c>
      <c r="W158" s="709"/>
      <c r="X158" s="40"/>
    </row>
    <row r="159" spans="2:24" ht="18" customHeight="1" thickBot="1" x14ac:dyDescent="0.35">
      <c r="B159" s="42"/>
      <c r="C159" s="118"/>
      <c r="D159" s="118"/>
      <c r="E159" s="106" t="s">
        <v>204</v>
      </c>
      <c r="F159" s="121">
        <v>5354</v>
      </c>
      <c r="G159" s="122">
        <v>44773</v>
      </c>
      <c r="H159" s="40"/>
      <c r="J159" s="42"/>
      <c r="K159" s="118"/>
      <c r="L159" s="118"/>
      <c r="M159" s="106" t="s">
        <v>204</v>
      </c>
      <c r="N159" s="121">
        <v>5354</v>
      </c>
      <c r="O159" s="122">
        <v>45138</v>
      </c>
      <c r="P159" s="40"/>
      <c r="R159" s="42"/>
      <c r="S159" s="676"/>
      <c r="T159" s="676"/>
      <c r="U159" s="657" t="s">
        <v>204</v>
      </c>
      <c r="V159" s="669">
        <v>3984.5538278821623</v>
      </c>
      <c r="W159" s="711"/>
      <c r="X159" s="40"/>
    </row>
    <row r="160" spans="2:24" x14ac:dyDescent="0.3">
      <c r="B160" s="42"/>
      <c r="C160" s="541"/>
      <c r="D160" s="541"/>
      <c r="E160" s="492"/>
      <c r="F160" s="496"/>
      <c r="G160" s="507"/>
      <c r="H160" s="40"/>
      <c r="J160" s="42"/>
      <c r="K160" s="541"/>
      <c r="L160" s="541"/>
      <c r="M160" s="492"/>
      <c r="N160" s="496"/>
      <c r="O160" s="507"/>
      <c r="P160" s="40"/>
      <c r="R160" s="42"/>
      <c r="S160" s="675"/>
      <c r="T160" s="675"/>
      <c r="U160" s="492"/>
      <c r="V160" s="496"/>
      <c r="W160" s="507"/>
      <c r="X160" s="40"/>
    </row>
    <row r="161" spans="2:24" ht="38.25" customHeight="1" x14ac:dyDescent="0.3">
      <c r="B161" s="42"/>
      <c r="C161" s="693" t="s">
        <v>1261</v>
      </c>
      <c r="D161" s="693"/>
      <c r="E161" s="693"/>
      <c r="F161" s="693"/>
      <c r="G161" s="507"/>
      <c r="H161" s="40"/>
      <c r="J161" s="42"/>
      <c r="K161" s="693" t="s">
        <v>1261</v>
      </c>
      <c r="L161" s="693"/>
      <c r="M161" s="693"/>
      <c r="N161" s="693"/>
      <c r="O161" s="507"/>
      <c r="P161" s="40"/>
      <c r="R161" s="42"/>
      <c r="S161" s="693" t="s">
        <v>1261</v>
      </c>
      <c r="T161" s="693"/>
      <c r="U161" s="693"/>
      <c r="V161" s="693"/>
      <c r="W161" s="507"/>
      <c r="X161" s="40"/>
    </row>
    <row r="162" spans="2:24" ht="57.75" customHeight="1" thickBot="1" x14ac:dyDescent="0.35">
      <c r="B162" s="42"/>
      <c r="C162" s="693"/>
      <c r="D162" s="693"/>
      <c r="E162" s="693"/>
      <c r="F162" s="693"/>
      <c r="G162" s="507"/>
      <c r="H162" s="40"/>
      <c r="J162" s="42"/>
      <c r="K162" s="693"/>
      <c r="L162" s="693"/>
      <c r="M162" s="693"/>
      <c r="N162" s="693"/>
      <c r="O162" s="507"/>
      <c r="P162" s="40"/>
      <c r="R162" s="42"/>
      <c r="S162" s="693"/>
      <c r="T162" s="693"/>
      <c r="U162" s="693"/>
      <c r="V162" s="693"/>
      <c r="W162" s="507"/>
      <c r="X162" s="40"/>
    </row>
    <row r="163" spans="2:24" ht="14.25" customHeight="1" x14ac:dyDescent="0.3">
      <c r="B163" s="42"/>
      <c r="C163" s="700" t="s">
        <v>1258</v>
      </c>
      <c r="D163" s="700"/>
      <c r="E163" s="712"/>
      <c r="F163" s="713"/>
      <c r="G163" s="507"/>
      <c r="H163" s="40"/>
      <c r="J163" s="42"/>
      <c r="K163" s="700" t="s">
        <v>1258</v>
      </c>
      <c r="L163" s="700"/>
      <c r="M163" s="712"/>
      <c r="N163" s="713"/>
      <c r="O163" s="507"/>
      <c r="P163" s="40"/>
      <c r="R163" s="42"/>
      <c r="S163" s="700" t="s">
        <v>1258</v>
      </c>
      <c r="T163" s="700"/>
      <c r="U163" s="712"/>
      <c r="V163" s="713"/>
      <c r="W163" s="507"/>
      <c r="X163" s="40"/>
    </row>
    <row r="164" spans="2:24" ht="100" customHeight="1" thickBot="1" x14ac:dyDescent="0.35">
      <c r="B164" s="42"/>
      <c r="C164" s="700"/>
      <c r="D164" s="700"/>
      <c r="E164" s="714"/>
      <c r="F164" s="715"/>
      <c r="G164" s="507"/>
      <c r="H164" s="40"/>
      <c r="I164" s="490"/>
      <c r="J164" s="42"/>
      <c r="K164" s="700"/>
      <c r="L164" s="700"/>
      <c r="M164" s="714"/>
      <c r="N164" s="715"/>
      <c r="O164" s="507"/>
      <c r="P164" s="40"/>
      <c r="R164" s="42"/>
      <c r="S164" s="700"/>
      <c r="T164" s="700"/>
      <c r="U164" s="714"/>
      <c r="V164" s="715"/>
      <c r="W164" s="507"/>
      <c r="X164" s="40"/>
    </row>
    <row r="165" spans="2:24" ht="14.5" thickBot="1" x14ac:dyDescent="0.35">
      <c r="B165" s="42"/>
      <c r="C165" s="700"/>
      <c r="D165" s="700"/>
      <c r="E165" s="497"/>
      <c r="F165" s="498"/>
      <c r="G165" s="507"/>
      <c r="H165" s="40"/>
      <c r="J165" s="42"/>
      <c r="K165" s="700"/>
      <c r="L165" s="700"/>
      <c r="M165" s="497"/>
      <c r="N165" s="498"/>
      <c r="O165" s="507"/>
      <c r="P165" s="40"/>
      <c r="R165" s="42"/>
      <c r="S165" s="700"/>
      <c r="T165" s="700"/>
      <c r="U165" s="497"/>
      <c r="V165" s="498"/>
      <c r="W165" s="507"/>
      <c r="X165" s="40"/>
    </row>
    <row r="166" spans="2:24" x14ac:dyDescent="0.3">
      <c r="B166" s="42"/>
      <c r="C166" s="693" t="s">
        <v>1259</v>
      </c>
      <c r="D166" s="693"/>
      <c r="E166" s="694"/>
      <c r="F166" s="695"/>
      <c r="G166" s="492"/>
      <c r="H166" s="132"/>
      <c r="J166" s="42"/>
      <c r="K166" s="693" t="s">
        <v>1259</v>
      </c>
      <c r="L166" s="693"/>
      <c r="M166" s="694"/>
      <c r="N166" s="695"/>
      <c r="O166" s="492"/>
      <c r="P166" s="132"/>
      <c r="R166" s="42"/>
      <c r="S166" s="693" t="s">
        <v>1259</v>
      </c>
      <c r="T166" s="693"/>
      <c r="U166" s="694"/>
      <c r="V166" s="695"/>
      <c r="W166" s="492"/>
      <c r="X166" s="132"/>
    </row>
    <row r="167" spans="2:24" x14ac:dyDescent="0.3">
      <c r="B167" s="42"/>
      <c r="C167" s="693"/>
      <c r="D167" s="693"/>
      <c r="E167" s="696"/>
      <c r="F167" s="697"/>
      <c r="G167" s="507"/>
      <c r="H167" s="40"/>
      <c r="J167" s="42"/>
      <c r="K167" s="693"/>
      <c r="L167" s="693"/>
      <c r="M167" s="696"/>
      <c r="N167" s="697"/>
      <c r="O167" s="507"/>
      <c r="P167" s="40"/>
      <c r="R167" s="42"/>
      <c r="S167" s="693"/>
      <c r="T167" s="693"/>
      <c r="U167" s="696"/>
      <c r="V167" s="697"/>
      <c r="W167" s="507"/>
      <c r="X167" s="40"/>
    </row>
    <row r="168" spans="2:24" x14ac:dyDescent="0.3">
      <c r="B168" s="42"/>
      <c r="C168" s="693"/>
      <c r="D168" s="693"/>
      <c r="E168" s="696"/>
      <c r="F168" s="697"/>
      <c r="G168" s="507"/>
      <c r="H168" s="40"/>
      <c r="J168" s="42"/>
      <c r="K168" s="693"/>
      <c r="L168" s="693"/>
      <c r="M168" s="696"/>
      <c r="N168" s="697"/>
      <c r="O168" s="507"/>
      <c r="P168" s="40"/>
      <c r="R168" s="42"/>
      <c r="S168" s="693"/>
      <c r="T168" s="693"/>
      <c r="U168" s="696"/>
      <c r="V168" s="697"/>
      <c r="W168" s="507"/>
      <c r="X168" s="40"/>
    </row>
    <row r="169" spans="2:24" ht="14.5" thickBot="1" x14ac:dyDescent="0.35">
      <c r="B169" s="42"/>
      <c r="C169" s="693"/>
      <c r="D169" s="693"/>
      <c r="E169" s="698"/>
      <c r="F169" s="699"/>
      <c r="G169" s="507"/>
      <c r="H169" s="40"/>
      <c r="J169" s="42"/>
      <c r="K169" s="693"/>
      <c r="L169" s="693"/>
      <c r="M169" s="698"/>
      <c r="N169" s="699"/>
      <c r="O169" s="507"/>
      <c r="P169" s="40"/>
      <c r="R169" s="42"/>
      <c r="S169" s="693"/>
      <c r="T169" s="693"/>
      <c r="U169" s="698"/>
      <c r="V169" s="699"/>
      <c r="W169" s="507"/>
      <c r="X169" s="40"/>
    </row>
    <row r="170" spans="2:24" ht="14.5" thickBot="1" x14ac:dyDescent="0.35">
      <c r="B170" s="42"/>
      <c r="C170" s="693"/>
      <c r="D170" s="693"/>
      <c r="E170" s="482"/>
      <c r="F170" s="496"/>
      <c r="G170" s="507"/>
      <c r="H170" s="40"/>
      <c r="J170" s="42"/>
      <c r="K170" s="693"/>
      <c r="L170" s="693"/>
      <c r="M170" s="482"/>
      <c r="N170" s="496"/>
      <c r="O170" s="507"/>
      <c r="P170" s="40"/>
      <c r="R170" s="42"/>
      <c r="S170" s="693"/>
      <c r="T170" s="693"/>
      <c r="U170" s="482"/>
      <c r="V170" s="496"/>
      <c r="W170" s="507"/>
      <c r="X170" s="40"/>
    </row>
    <row r="171" spans="2:24" x14ac:dyDescent="0.3">
      <c r="B171" s="42"/>
      <c r="C171" s="700" t="s">
        <v>1260</v>
      </c>
      <c r="D171" s="700"/>
      <c r="E171" s="701"/>
      <c r="F171" s="702"/>
      <c r="G171" s="492"/>
      <c r="H171" s="40"/>
      <c r="J171" s="42"/>
      <c r="K171" s="700" t="s">
        <v>1260</v>
      </c>
      <c r="L171" s="700"/>
      <c r="M171" s="701"/>
      <c r="N171" s="702"/>
      <c r="O171" s="492"/>
      <c r="P171" s="40"/>
      <c r="R171" s="42"/>
      <c r="S171" s="700" t="s">
        <v>1260</v>
      </c>
      <c r="T171" s="700"/>
      <c r="U171" s="701"/>
      <c r="V171" s="702"/>
      <c r="W171" s="492"/>
      <c r="X171" s="40"/>
    </row>
    <row r="172" spans="2:24" ht="74.25" customHeight="1" thickBot="1" x14ac:dyDescent="0.35">
      <c r="B172" s="42"/>
      <c r="C172" s="700"/>
      <c r="D172" s="700"/>
      <c r="E172" s="703"/>
      <c r="F172" s="704"/>
      <c r="G172" s="494"/>
      <c r="H172" s="132"/>
      <c r="J172" s="42"/>
      <c r="K172" s="700"/>
      <c r="L172" s="700"/>
      <c r="M172" s="703"/>
      <c r="N172" s="704"/>
      <c r="O172" s="494"/>
      <c r="P172" s="132"/>
      <c r="R172" s="42"/>
      <c r="S172" s="700"/>
      <c r="T172" s="700"/>
      <c r="U172" s="703"/>
      <c r="V172" s="704"/>
      <c r="W172" s="494"/>
      <c r="X172" s="132"/>
    </row>
    <row r="173" spans="2:24" ht="17.25" customHeight="1" thickBot="1" x14ac:dyDescent="0.35">
      <c r="B173" s="123"/>
      <c r="C173" s="705"/>
      <c r="D173" s="705"/>
      <c r="E173" s="706"/>
      <c r="F173" s="706"/>
      <c r="G173" s="124"/>
      <c r="H173" s="341"/>
      <c r="J173" s="123"/>
      <c r="K173" s="705"/>
      <c r="L173" s="705"/>
      <c r="M173" s="706"/>
      <c r="N173" s="706"/>
      <c r="O173" s="124"/>
      <c r="P173" s="341"/>
      <c r="R173" s="123"/>
      <c r="S173" s="705"/>
      <c r="T173" s="705"/>
      <c r="U173" s="706"/>
      <c r="V173" s="706"/>
      <c r="W173" s="124"/>
      <c r="X173" s="341"/>
    </row>
    <row r="174" spans="2:24" x14ac:dyDescent="0.3">
      <c r="R174" s="490"/>
      <c r="S174" s="490"/>
      <c r="T174" s="490"/>
      <c r="U174" s="795"/>
      <c r="V174" s="795"/>
      <c r="W174" s="490"/>
      <c r="X174" s="490"/>
    </row>
  </sheetData>
  <mergeCells count="107">
    <mergeCell ref="U174:V174"/>
    <mergeCell ref="K60:L63"/>
    <mergeCell ref="S62:T65"/>
    <mergeCell ref="C109:G109"/>
    <mergeCell ref="K109:O109"/>
    <mergeCell ref="C111:D113"/>
    <mergeCell ref="S121:T121"/>
    <mergeCell ref="S122:T124"/>
    <mergeCell ref="C107:D107"/>
    <mergeCell ref="K107:L107"/>
    <mergeCell ref="S107:T107"/>
    <mergeCell ref="K111:L114"/>
    <mergeCell ref="S112:T115"/>
    <mergeCell ref="S111:T111"/>
    <mergeCell ref="S109:W109"/>
    <mergeCell ref="C60:D64"/>
    <mergeCell ref="C43:D43"/>
    <mergeCell ref="K43:L43"/>
    <mergeCell ref="C46:G47"/>
    <mergeCell ref="K46:O47"/>
    <mergeCell ref="S43:T43"/>
    <mergeCell ref="C44:D45"/>
    <mergeCell ref="K44:L45"/>
    <mergeCell ref="S44:T45"/>
    <mergeCell ref="S46:W47"/>
    <mergeCell ref="S48:T48"/>
    <mergeCell ref="V48:W54"/>
    <mergeCell ref="S49:T49"/>
    <mergeCell ref="S50:T50"/>
    <mergeCell ref="S51:T51"/>
    <mergeCell ref="S52:T52"/>
    <mergeCell ref="S54:T54"/>
    <mergeCell ref="S53:T53"/>
    <mergeCell ref="C27:D27"/>
    <mergeCell ref="K27:L27"/>
    <mergeCell ref="S27:T27"/>
    <mergeCell ref="C28:G28"/>
    <mergeCell ref="K28:O28"/>
    <mergeCell ref="S28:W28"/>
    <mergeCell ref="S55:W55"/>
    <mergeCell ref="C57:D57"/>
    <mergeCell ref="C58:D59"/>
    <mergeCell ref="U18:V18"/>
    <mergeCell ref="M19:N19"/>
    <mergeCell ref="U19:V19"/>
    <mergeCell ref="M20:N20"/>
    <mergeCell ref="U20:V20"/>
    <mergeCell ref="M21:N21"/>
    <mergeCell ref="C11:D13"/>
    <mergeCell ref="K11:L17"/>
    <mergeCell ref="S11:T17"/>
    <mergeCell ref="C16:D16"/>
    <mergeCell ref="C18:D19"/>
    <mergeCell ref="E18:F25"/>
    <mergeCell ref="K18:L19"/>
    <mergeCell ref="M18:N18"/>
    <mergeCell ref="S18:T19"/>
    <mergeCell ref="U21:V25"/>
    <mergeCell ref="C6:F6"/>
    <mergeCell ref="K6:N6"/>
    <mergeCell ref="S6:V6"/>
    <mergeCell ref="C8:F8"/>
    <mergeCell ref="K8:N8"/>
    <mergeCell ref="S8:V8"/>
    <mergeCell ref="C9:F9"/>
    <mergeCell ref="K9:N9"/>
    <mergeCell ref="S9:V9"/>
    <mergeCell ref="C3:G3"/>
    <mergeCell ref="K3:O3"/>
    <mergeCell ref="S3:W3"/>
    <mergeCell ref="B4:F4"/>
    <mergeCell ref="J4:N4"/>
    <mergeCell ref="R4:V4"/>
    <mergeCell ref="C5:G5"/>
    <mergeCell ref="K5:O5"/>
    <mergeCell ref="S5:W5"/>
    <mergeCell ref="K173:L173"/>
    <mergeCell ref="M173:N173"/>
    <mergeCell ref="C171:D172"/>
    <mergeCell ref="E171:F172"/>
    <mergeCell ref="C173:D173"/>
    <mergeCell ref="E173:F173"/>
    <mergeCell ref="K161:N162"/>
    <mergeCell ref="K163:L165"/>
    <mergeCell ref="M163:N164"/>
    <mergeCell ref="K166:L170"/>
    <mergeCell ref="M166:N169"/>
    <mergeCell ref="K171:L172"/>
    <mergeCell ref="M171:N172"/>
    <mergeCell ref="C161:F162"/>
    <mergeCell ref="C163:D165"/>
    <mergeCell ref="E163:F164"/>
    <mergeCell ref="C166:D170"/>
    <mergeCell ref="E166:F169"/>
    <mergeCell ref="S166:T170"/>
    <mergeCell ref="U166:V169"/>
    <mergeCell ref="S171:T172"/>
    <mergeCell ref="U171:V172"/>
    <mergeCell ref="S173:T173"/>
    <mergeCell ref="U173:V173"/>
    <mergeCell ref="W114:W130"/>
    <mergeCell ref="W131:W146"/>
    <mergeCell ref="W147:W153"/>
    <mergeCell ref="W154:W159"/>
    <mergeCell ref="S161:V162"/>
    <mergeCell ref="S163:T165"/>
    <mergeCell ref="U163:V164"/>
  </mergeCells>
  <dataValidations count="1">
    <dataValidation type="whole" allowBlank="1" showInputMessage="1" showErrorMessage="1" sqref="M166 E166 U166" xr:uid="{7856904D-F354-4F69-95D5-DD22AC7EBD99}">
      <formula1>-999999999</formula1>
      <formula2>999999999</formula2>
    </dataValidation>
  </dataValidations>
  <pageMargins left="0.25" right="0.25" top="0.18" bottom="0.19" header="0.17" footer="0.17"/>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17DB7-F96E-49EF-85D6-FFE7905225D0}">
  <dimension ref="B1:J134"/>
  <sheetViews>
    <sheetView tabSelected="1" topLeftCell="A109" zoomScaleNormal="100" workbookViewId="0">
      <selection activeCell="N36" sqref="N36"/>
    </sheetView>
  </sheetViews>
  <sheetFormatPr defaultColWidth="8.81640625" defaultRowHeight="14.5" x14ac:dyDescent="0.35"/>
  <cols>
    <col min="1" max="2" width="1.81640625" customWidth="1"/>
    <col min="3" max="3" width="22.81640625" customWidth="1"/>
    <col min="4" max="4" width="10.7265625" customWidth="1"/>
    <col min="5" max="5" width="22.81640625" customWidth="1"/>
    <col min="6" max="6" width="32" customWidth="1"/>
    <col min="7" max="7" width="2" customWidth="1"/>
  </cols>
  <sheetData>
    <row r="1" spans="2:7" ht="15" thickBot="1" x14ac:dyDescent="0.4"/>
    <row r="2" spans="2:7" ht="15" thickBot="1" x14ac:dyDescent="0.4">
      <c r="B2" s="172"/>
      <c r="C2" s="173"/>
      <c r="D2" s="173"/>
      <c r="E2" s="173"/>
      <c r="F2" s="173"/>
      <c r="G2" s="174"/>
    </row>
    <row r="3" spans="2:7" ht="20.5" thickBot="1" x14ac:dyDescent="0.45">
      <c r="B3" s="175"/>
      <c r="C3" s="803" t="s">
        <v>458</v>
      </c>
      <c r="D3" s="804"/>
      <c r="E3" s="804"/>
      <c r="F3" s="805"/>
      <c r="G3" s="24"/>
    </row>
    <row r="4" spans="2:7" x14ac:dyDescent="0.35">
      <c r="B4" s="25"/>
      <c r="C4" s="26"/>
      <c r="D4" s="27"/>
      <c r="E4" s="26"/>
      <c r="F4" s="27"/>
      <c r="G4" s="24"/>
    </row>
    <row r="5" spans="2:7" x14ac:dyDescent="0.35">
      <c r="B5" s="25"/>
      <c r="C5" s="801" t="s">
        <v>391</v>
      </c>
      <c r="D5" s="801"/>
      <c r="E5" s="28"/>
      <c r="F5" s="27"/>
      <c r="G5" s="24"/>
    </row>
    <row r="6" spans="2:7" ht="15" thickBot="1" x14ac:dyDescent="0.4">
      <c r="B6" s="25"/>
      <c r="C6" s="806" t="s">
        <v>392</v>
      </c>
      <c r="D6" s="806"/>
      <c r="E6" s="806"/>
      <c r="F6" s="806"/>
      <c r="G6" s="24"/>
    </row>
    <row r="7" spans="2:7" ht="36" customHeight="1" thickBot="1" x14ac:dyDescent="0.4">
      <c r="B7" s="25"/>
      <c r="C7" s="176" t="s">
        <v>393</v>
      </c>
      <c r="D7" s="177" t="s">
        <v>394</v>
      </c>
      <c r="E7" s="807" t="s">
        <v>395</v>
      </c>
      <c r="F7" s="808"/>
      <c r="G7" s="24"/>
    </row>
    <row r="8" spans="2:7" ht="24" customHeight="1" thickBot="1" x14ac:dyDescent="0.4">
      <c r="B8" s="25"/>
      <c r="C8" s="809" t="s">
        <v>396</v>
      </c>
      <c r="D8" s="810"/>
      <c r="E8" s="810"/>
      <c r="F8" s="811"/>
      <c r="G8" s="24"/>
    </row>
    <row r="9" spans="2:7" ht="96" customHeight="1" x14ac:dyDescent="0.35">
      <c r="B9" s="25"/>
      <c r="C9" s="193" t="s">
        <v>1188</v>
      </c>
      <c r="D9" s="194" t="s">
        <v>397</v>
      </c>
      <c r="E9" s="812" t="s">
        <v>459</v>
      </c>
      <c r="F9" s="813"/>
      <c r="G9" s="24"/>
    </row>
    <row r="10" spans="2:7" ht="141.75" customHeight="1" x14ac:dyDescent="0.35">
      <c r="B10" s="25"/>
      <c r="C10" s="800" t="s">
        <v>398</v>
      </c>
      <c r="D10" s="191" t="s">
        <v>397</v>
      </c>
      <c r="E10" s="814" t="s">
        <v>493</v>
      </c>
      <c r="F10" s="815"/>
      <c r="G10" s="24"/>
    </row>
    <row r="11" spans="2:7" ht="99.75" customHeight="1" x14ac:dyDescent="0.35">
      <c r="B11" s="25"/>
      <c r="C11" s="800"/>
      <c r="D11" s="191" t="s">
        <v>397</v>
      </c>
      <c r="E11" s="814" t="s">
        <v>460</v>
      </c>
      <c r="F11" s="815"/>
      <c r="G11" s="24"/>
    </row>
    <row r="12" spans="2:7" ht="114" customHeight="1" x14ac:dyDescent="0.35">
      <c r="B12" s="25"/>
      <c r="C12" s="800"/>
      <c r="D12" s="191" t="s">
        <v>399</v>
      </c>
      <c r="E12" s="818" t="s">
        <v>495</v>
      </c>
      <c r="F12" s="822"/>
      <c r="G12" s="24"/>
    </row>
    <row r="13" spans="2:7" ht="261" customHeight="1" x14ac:dyDescent="0.35">
      <c r="B13" s="25"/>
      <c r="C13" s="827" t="s">
        <v>400</v>
      </c>
      <c r="D13" s="829" t="s">
        <v>397</v>
      </c>
      <c r="E13" s="818" t="s">
        <v>496</v>
      </c>
      <c r="F13" s="822"/>
      <c r="G13" s="24"/>
    </row>
    <row r="14" spans="2:7" ht="234" customHeight="1" x14ac:dyDescent="0.35">
      <c r="B14" s="25"/>
      <c r="C14" s="828"/>
      <c r="D14" s="829"/>
      <c r="E14" s="830" t="s">
        <v>497</v>
      </c>
      <c r="F14" s="831"/>
      <c r="G14" s="24"/>
    </row>
    <row r="15" spans="2:7" ht="222" customHeight="1" thickBot="1" x14ac:dyDescent="0.4">
      <c r="B15" s="25"/>
      <c r="C15" s="195" t="s">
        <v>401</v>
      </c>
      <c r="D15" s="196" t="s">
        <v>397</v>
      </c>
      <c r="E15" s="818" t="s">
        <v>498</v>
      </c>
      <c r="F15" s="822"/>
      <c r="G15" s="24"/>
    </row>
    <row r="16" spans="2:7" ht="24" customHeight="1" thickBot="1" x14ac:dyDescent="0.4">
      <c r="B16" s="25"/>
      <c r="C16" s="823" t="s">
        <v>402</v>
      </c>
      <c r="D16" s="824"/>
      <c r="E16" s="824"/>
      <c r="F16" s="825"/>
      <c r="G16" s="24"/>
    </row>
    <row r="17" spans="2:10" ht="218.25" customHeight="1" x14ac:dyDescent="0.35">
      <c r="B17" s="25"/>
      <c r="C17" s="197" t="s">
        <v>1189</v>
      </c>
      <c r="D17" s="198" t="s">
        <v>399</v>
      </c>
      <c r="E17" s="819" t="s">
        <v>1312</v>
      </c>
      <c r="F17" s="826"/>
      <c r="G17" s="24"/>
    </row>
    <row r="18" spans="2:10" ht="83.25" customHeight="1" x14ac:dyDescent="0.35">
      <c r="B18" s="25"/>
      <c r="C18" s="199" t="s">
        <v>403</v>
      </c>
      <c r="D18" s="191" t="s">
        <v>397</v>
      </c>
      <c r="E18" s="814" t="s">
        <v>499</v>
      </c>
      <c r="F18" s="815"/>
      <c r="G18" s="24"/>
    </row>
    <row r="19" spans="2:10" ht="171.75" customHeight="1" x14ac:dyDescent="0.35">
      <c r="B19" s="25"/>
      <c r="C19" s="199" t="s">
        <v>404</v>
      </c>
      <c r="D19" s="191" t="s">
        <v>406</v>
      </c>
      <c r="E19" s="814" t="s">
        <v>500</v>
      </c>
      <c r="F19" s="815"/>
      <c r="G19" s="24"/>
      <c r="J19" s="509"/>
    </row>
    <row r="20" spans="2:10" ht="126" customHeight="1" x14ac:dyDescent="0.35">
      <c r="B20" s="25"/>
      <c r="C20" s="186" t="s">
        <v>405</v>
      </c>
      <c r="D20" s="192" t="s">
        <v>467</v>
      </c>
      <c r="E20" s="814" t="s">
        <v>465</v>
      </c>
      <c r="F20" s="815"/>
      <c r="G20" s="24"/>
    </row>
    <row r="21" spans="2:10" ht="127.5" customHeight="1" x14ac:dyDescent="0.35">
      <c r="B21" s="25"/>
      <c r="C21" s="199" t="s">
        <v>1190</v>
      </c>
      <c r="D21" s="191" t="s">
        <v>397</v>
      </c>
      <c r="E21" s="814" t="s">
        <v>501</v>
      </c>
      <c r="F21" s="815"/>
      <c r="G21" s="24"/>
    </row>
    <row r="22" spans="2:10" ht="65.25" customHeight="1" x14ac:dyDescent="0.35">
      <c r="B22" s="25"/>
      <c r="C22" s="199" t="s">
        <v>1191</v>
      </c>
      <c r="D22" s="191" t="s">
        <v>397</v>
      </c>
      <c r="E22" s="814" t="s">
        <v>466</v>
      </c>
      <c r="F22" s="815"/>
      <c r="G22" s="24"/>
    </row>
    <row r="23" spans="2:10" ht="217.5" customHeight="1" x14ac:dyDescent="0.35">
      <c r="B23" s="25"/>
      <c r="C23" s="199" t="s">
        <v>1192</v>
      </c>
      <c r="D23" s="191" t="s">
        <v>397</v>
      </c>
      <c r="E23" s="814" t="s">
        <v>1147</v>
      </c>
      <c r="F23" s="815"/>
      <c r="G23" s="24"/>
    </row>
    <row r="24" spans="2:10" ht="67.5" customHeight="1" thickBot="1" x14ac:dyDescent="0.4">
      <c r="B24" s="25"/>
      <c r="C24" s="32" t="s">
        <v>1193</v>
      </c>
      <c r="D24" s="200" t="s">
        <v>397</v>
      </c>
      <c r="E24" s="818" t="s">
        <v>502</v>
      </c>
      <c r="F24" s="822"/>
      <c r="G24" s="24"/>
    </row>
    <row r="25" spans="2:10" ht="24" customHeight="1" thickBot="1" x14ac:dyDescent="0.4">
      <c r="B25" s="25"/>
      <c r="C25" s="823" t="s">
        <v>407</v>
      </c>
      <c r="D25" s="824"/>
      <c r="E25" s="824"/>
      <c r="F25" s="825"/>
      <c r="G25" s="24"/>
    </row>
    <row r="26" spans="2:10" ht="151.5" customHeight="1" x14ac:dyDescent="0.35">
      <c r="B26" s="25"/>
      <c r="C26" s="201" t="s">
        <v>408</v>
      </c>
      <c r="D26" s="202" t="s">
        <v>406</v>
      </c>
      <c r="E26" s="819" t="s">
        <v>503</v>
      </c>
      <c r="F26" s="826"/>
      <c r="G26" s="24"/>
    </row>
    <row r="27" spans="2:10" ht="106.5" customHeight="1" x14ac:dyDescent="0.35">
      <c r="B27" s="25"/>
      <c r="C27" s="186" t="s">
        <v>409</v>
      </c>
      <c r="D27" s="192" t="s">
        <v>397</v>
      </c>
      <c r="E27" s="814" t="s">
        <v>504</v>
      </c>
      <c r="F27" s="815"/>
      <c r="G27" s="24"/>
    </row>
    <row r="28" spans="2:10" ht="189" customHeight="1" x14ac:dyDescent="0.35">
      <c r="B28" s="25"/>
      <c r="C28" s="186" t="s">
        <v>410</v>
      </c>
      <c r="D28" s="192" t="s">
        <v>397</v>
      </c>
      <c r="E28" s="814" t="s">
        <v>505</v>
      </c>
      <c r="F28" s="815"/>
      <c r="G28" s="24"/>
    </row>
    <row r="29" spans="2:10" ht="98.25" customHeight="1" thickBot="1" x14ac:dyDescent="0.4">
      <c r="B29" s="25"/>
      <c r="C29" s="32" t="s">
        <v>411</v>
      </c>
      <c r="D29" s="200" t="s">
        <v>397</v>
      </c>
      <c r="E29" s="818" t="s">
        <v>468</v>
      </c>
      <c r="F29" s="822"/>
      <c r="G29" s="24"/>
    </row>
    <row r="30" spans="2:10" ht="24" customHeight="1" thickBot="1" x14ac:dyDescent="0.4">
      <c r="B30" s="25"/>
      <c r="C30" s="823" t="s">
        <v>412</v>
      </c>
      <c r="D30" s="824"/>
      <c r="E30" s="824"/>
      <c r="F30" s="825"/>
      <c r="G30" s="24"/>
    </row>
    <row r="31" spans="2:10" ht="187.5" customHeight="1" x14ac:dyDescent="0.35">
      <c r="B31" s="25"/>
      <c r="C31" s="197" t="s">
        <v>413</v>
      </c>
      <c r="D31" s="202" t="s">
        <v>397</v>
      </c>
      <c r="E31" s="819" t="s">
        <v>469</v>
      </c>
      <c r="F31" s="826"/>
      <c r="G31" s="24"/>
    </row>
    <row r="32" spans="2:10" ht="146.25" customHeight="1" x14ac:dyDescent="0.35">
      <c r="B32" s="25"/>
      <c r="C32" s="199" t="s">
        <v>1194</v>
      </c>
      <c r="D32" s="192" t="s">
        <v>471</v>
      </c>
      <c r="E32" s="814" t="s">
        <v>470</v>
      </c>
      <c r="F32" s="815"/>
      <c r="G32" s="24"/>
    </row>
    <row r="33" spans="2:7" ht="48" customHeight="1" x14ac:dyDescent="0.35">
      <c r="B33" s="25"/>
      <c r="C33" s="199" t="s">
        <v>1195</v>
      </c>
      <c r="D33" s="192" t="s">
        <v>397</v>
      </c>
      <c r="E33" s="814" t="s">
        <v>506</v>
      </c>
      <c r="F33" s="815"/>
      <c r="G33" s="24"/>
    </row>
    <row r="34" spans="2:7" ht="202.5" customHeight="1" x14ac:dyDescent="0.35">
      <c r="B34" s="25"/>
      <c r="C34" s="199" t="s">
        <v>1196</v>
      </c>
      <c r="D34" s="192" t="s">
        <v>397</v>
      </c>
      <c r="E34" s="814" t="s">
        <v>1256</v>
      </c>
      <c r="F34" s="815"/>
      <c r="G34" s="24"/>
    </row>
    <row r="35" spans="2:7" ht="247.5" customHeight="1" x14ac:dyDescent="0.35">
      <c r="B35" s="25"/>
      <c r="C35" s="199" t="s">
        <v>1197</v>
      </c>
      <c r="D35" s="192" t="s">
        <v>397</v>
      </c>
      <c r="E35" s="814" t="s">
        <v>472</v>
      </c>
      <c r="F35" s="815"/>
      <c r="G35" s="24"/>
    </row>
    <row r="36" spans="2:7" ht="252" customHeight="1" x14ac:dyDescent="0.35">
      <c r="B36" s="25"/>
      <c r="C36" s="199" t="s">
        <v>1198</v>
      </c>
      <c r="D36" s="192" t="s">
        <v>397</v>
      </c>
      <c r="E36" s="814" t="s">
        <v>507</v>
      </c>
      <c r="F36" s="815"/>
      <c r="G36" s="24"/>
    </row>
    <row r="37" spans="2:7" ht="172.5" customHeight="1" x14ac:dyDescent="0.35">
      <c r="B37" s="25"/>
      <c r="C37" s="199" t="s">
        <v>1199</v>
      </c>
      <c r="D37" s="192" t="s">
        <v>471</v>
      </c>
      <c r="E37" s="814" t="s">
        <v>494</v>
      </c>
      <c r="F37" s="815"/>
      <c r="G37" s="24"/>
    </row>
    <row r="38" spans="2:7" ht="149.25" customHeight="1" x14ac:dyDescent="0.35">
      <c r="B38" s="25"/>
      <c r="C38" s="199" t="s">
        <v>1200</v>
      </c>
      <c r="D38" s="192" t="s">
        <v>397</v>
      </c>
      <c r="E38" s="814" t="s">
        <v>473</v>
      </c>
      <c r="F38" s="815"/>
      <c r="G38" s="24"/>
    </row>
    <row r="39" spans="2:7" ht="33.75" customHeight="1" x14ac:dyDescent="0.35">
      <c r="B39" s="25"/>
      <c r="C39" s="199" t="s">
        <v>1201</v>
      </c>
      <c r="D39" s="192" t="s">
        <v>397</v>
      </c>
      <c r="E39" s="814" t="s">
        <v>414</v>
      </c>
      <c r="F39" s="815"/>
      <c r="G39" s="24"/>
    </row>
    <row r="40" spans="2:7" ht="128.25" customHeight="1" x14ac:dyDescent="0.35">
      <c r="B40" s="25"/>
      <c r="C40" s="199" t="s">
        <v>1262</v>
      </c>
      <c r="D40" s="192" t="s">
        <v>397</v>
      </c>
      <c r="E40" s="814" t="s">
        <v>474</v>
      </c>
      <c r="F40" s="815"/>
      <c r="G40" s="24"/>
    </row>
    <row r="41" spans="2:7" ht="217.5" customHeight="1" x14ac:dyDescent="0.35">
      <c r="B41" s="25"/>
      <c r="C41" s="199" t="s">
        <v>1202</v>
      </c>
      <c r="D41" s="192" t="s">
        <v>397</v>
      </c>
      <c r="E41" s="814" t="s">
        <v>475</v>
      </c>
      <c r="F41" s="815"/>
      <c r="G41" s="24"/>
    </row>
    <row r="42" spans="2:7" ht="364.5" customHeight="1" x14ac:dyDescent="0.35">
      <c r="B42" s="25"/>
      <c r="C42" s="820" t="s">
        <v>1203</v>
      </c>
      <c r="D42" s="818" t="s">
        <v>397</v>
      </c>
      <c r="E42" s="814" t="s">
        <v>1307</v>
      </c>
      <c r="F42" s="815"/>
      <c r="G42" s="24"/>
    </row>
    <row r="43" spans="2:7" ht="123.75" customHeight="1" x14ac:dyDescent="0.35">
      <c r="B43" s="25"/>
      <c r="C43" s="821"/>
      <c r="D43" s="819"/>
      <c r="E43" s="816" t="s">
        <v>508</v>
      </c>
      <c r="F43" s="817"/>
      <c r="G43" s="24"/>
    </row>
    <row r="44" spans="2:7" ht="227.25" customHeight="1" x14ac:dyDescent="0.35">
      <c r="B44" s="25"/>
      <c r="C44" s="199" t="s">
        <v>1204</v>
      </c>
      <c r="D44" s="192" t="s">
        <v>399</v>
      </c>
      <c r="E44" s="814" t="s">
        <v>509</v>
      </c>
      <c r="F44" s="815"/>
      <c r="G44" s="24"/>
    </row>
    <row r="45" spans="2:7" ht="34.5" customHeight="1" x14ac:dyDescent="0.35">
      <c r="B45" s="25"/>
      <c r="C45" s="199" t="s">
        <v>1205</v>
      </c>
      <c r="D45" s="192" t="s">
        <v>397</v>
      </c>
      <c r="E45" s="814" t="s">
        <v>415</v>
      </c>
      <c r="F45" s="815"/>
      <c r="G45" s="24"/>
    </row>
    <row r="46" spans="2:7" ht="63.75" customHeight="1" x14ac:dyDescent="0.35">
      <c r="B46" s="25"/>
      <c r="C46" s="199" t="s">
        <v>1206</v>
      </c>
      <c r="D46" s="192" t="s">
        <v>397</v>
      </c>
      <c r="E46" s="814" t="s">
        <v>476</v>
      </c>
      <c r="F46" s="815"/>
      <c r="G46" s="24"/>
    </row>
    <row r="47" spans="2:7" ht="45.75" customHeight="1" x14ac:dyDescent="0.35">
      <c r="B47" s="25"/>
      <c r="C47" s="199" t="s">
        <v>1207</v>
      </c>
      <c r="D47" s="192" t="s">
        <v>397</v>
      </c>
      <c r="E47" s="814" t="s">
        <v>416</v>
      </c>
      <c r="F47" s="815"/>
      <c r="G47" s="24"/>
    </row>
    <row r="48" spans="2:7" ht="78.75" customHeight="1" x14ac:dyDescent="0.35">
      <c r="B48" s="25"/>
      <c r="C48" s="199" t="s">
        <v>1208</v>
      </c>
      <c r="D48" s="192" t="s">
        <v>397</v>
      </c>
      <c r="E48" s="814" t="s">
        <v>417</v>
      </c>
      <c r="F48" s="815"/>
      <c r="G48" s="24"/>
    </row>
    <row r="49" spans="2:7" ht="36" customHeight="1" x14ac:dyDescent="0.35">
      <c r="B49" s="25"/>
      <c r="C49" s="199" t="s">
        <v>1209</v>
      </c>
      <c r="D49" s="192" t="s">
        <v>397</v>
      </c>
      <c r="E49" s="814" t="s">
        <v>418</v>
      </c>
      <c r="F49" s="815"/>
      <c r="G49" s="24"/>
    </row>
    <row r="50" spans="2:7" ht="34.5" customHeight="1" thickBot="1" x14ac:dyDescent="0.4">
      <c r="B50" s="25"/>
      <c r="C50" s="195" t="s">
        <v>1282</v>
      </c>
      <c r="D50" s="200" t="s">
        <v>397</v>
      </c>
      <c r="E50" s="818" t="s">
        <v>419</v>
      </c>
      <c r="F50" s="822"/>
      <c r="G50" s="24"/>
    </row>
    <row r="51" spans="2:7" ht="24" customHeight="1" thickBot="1" x14ac:dyDescent="0.4">
      <c r="B51" s="25"/>
      <c r="C51" s="823" t="s">
        <v>420</v>
      </c>
      <c r="D51" s="824"/>
      <c r="E51" s="824"/>
      <c r="F51" s="825"/>
      <c r="G51" s="24"/>
    </row>
    <row r="52" spans="2:7" ht="63" customHeight="1" x14ac:dyDescent="0.35">
      <c r="B52" s="25"/>
      <c r="C52" s="203" t="s">
        <v>1210</v>
      </c>
      <c r="D52" s="204" t="s">
        <v>467</v>
      </c>
      <c r="E52" s="812" t="s">
        <v>421</v>
      </c>
      <c r="F52" s="813"/>
      <c r="G52" s="24"/>
    </row>
    <row r="53" spans="2:7" ht="48.75" customHeight="1" x14ac:dyDescent="0.35">
      <c r="B53" s="25"/>
      <c r="C53" s="199" t="s">
        <v>1211</v>
      </c>
      <c r="D53" s="192" t="s">
        <v>397</v>
      </c>
      <c r="E53" s="814" t="s">
        <v>422</v>
      </c>
      <c r="F53" s="815"/>
      <c r="G53" s="24"/>
    </row>
    <row r="54" spans="2:7" ht="108.75" customHeight="1" x14ac:dyDescent="0.35">
      <c r="B54" s="25"/>
      <c r="C54" s="199" t="s">
        <v>1212</v>
      </c>
      <c r="D54" s="192" t="s">
        <v>471</v>
      </c>
      <c r="E54" s="814" t="s">
        <v>483</v>
      </c>
      <c r="F54" s="815"/>
      <c r="G54" s="24"/>
    </row>
    <row r="55" spans="2:7" ht="409.5" customHeight="1" x14ac:dyDescent="0.35">
      <c r="B55" s="25"/>
      <c r="C55" s="199" t="s">
        <v>423</v>
      </c>
      <c r="D55" s="192" t="s">
        <v>397</v>
      </c>
      <c r="E55" s="814" t="s">
        <v>510</v>
      </c>
      <c r="F55" s="815"/>
      <c r="G55" s="24"/>
    </row>
    <row r="56" spans="2:7" ht="232.5" customHeight="1" x14ac:dyDescent="0.35">
      <c r="B56" s="25"/>
      <c r="C56" s="199" t="s">
        <v>424</v>
      </c>
      <c r="D56" s="477" t="s">
        <v>397</v>
      </c>
      <c r="E56" s="814" t="s">
        <v>477</v>
      </c>
      <c r="F56" s="815"/>
      <c r="G56" s="24"/>
    </row>
    <row r="57" spans="2:7" ht="154.5" customHeight="1" x14ac:dyDescent="0.35">
      <c r="B57" s="25"/>
      <c r="C57" s="199" t="s">
        <v>425</v>
      </c>
      <c r="D57" s="192" t="s">
        <v>397</v>
      </c>
      <c r="E57" s="814" t="s">
        <v>478</v>
      </c>
      <c r="F57" s="815"/>
      <c r="G57" s="24"/>
    </row>
    <row r="58" spans="2:7" ht="153" customHeight="1" x14ac:dyDescent="0.35">
      <c r="B58" s="25"/>
      <c r="C58" s="199" t="s">
        <v>426</v>
      </c>
      <c r="D58" s="192" t="s">
        <v>397</v>
      </c>
      <c r="E58" s="814" t="s">
        <v>1257</v>
      </c>
      <c r="F58" s="815"/>
      <c r="G58" s="24"/>
    </row>
    <row r="59" spans="2:7" ht="163.5" customHeight="1" x14ac:dyDescent="0.35">
      <c r="B59" s="25"/>
      <c r="C59" s="199" t="s">
        <v>427</v>
      </c>
      <c r="D59" s="192" t="s">
        <v>397</v>
      </c>
      <c r="E59" s="814" t="s">
        <v>479</v>
      </c>
      <c r="F59" s="815"/>
      <c r="G59" s="24"/>
    </row>
    <row r="60" spans="2:7" ht="229.5" customHeight="1" x14ac:dyDescent="0.35">
      <c r="B60" s="25"/>
      <c r="C60" s="199" t="s">
        <v>1213</v>
      </c>
      <c r="D60" s="192" t="s">
        <v>397</v>
      </c>
      <c r="E60" s="814" t="s">
        <v>511</v>
      </c>
      <c r="F60" s="815"/>
      <c r="G60" s="24"/>
    </row>
    <row r="61" spans="2:7" ht="366" customHeight="1" x14ac:dyDescent="0.35">
      <c r="B61" s="25"/>
      <c r="C61" s="199" t="s">
        <v>428</v>
      </c>
      <c r="D61" s="192" t="s">
        <v>397</v>
      </c>
      <c r="E61" s="814" t="s">
        <v>481</v>
      </c>
      <c r="F61" s="815"/>
      <c r="G61" s="24"/>
    </row>
    <row r="62" spans="2:7" ht="166.5" customHeight="1" x14ac:dyDescent="0.35">
      <c r="B62" s="25"/>
      <c r="C62" s="199" t="s">
        <v>429</v>
      </c>
      <c r="D62" s="192" t="s">
        <v>397</v>
      </c>
      <c r="E62" s="814" t="s">
        <v>430</v>
      </c>
      <c r="F62" s="815"/>
      <c r="G62" s="24"/>
    </row>
    <row r="63" spans="2:7" ht="315.75" customHeight="1" x14ac:dyDescent="0.35">
      <c r="B63" s="25"/>
      <c r="C63" s="199" t="s">
        <v>431</v>
      </c>
      <c r="D63" s="192" t="s">
        <v>397</v>
      </c>
      <c r="E63" s="814" t="s">
        <v>480</v>
      </c>
      <c r="F63" s="815"/>
      <c r="G63" s="24"/>
    </row>
    <row r="64" spans="2:7" ht="79.5" customHeight="1" x14ac:dyDescent="0.35">
      <c r="B64" s="25"/>
      <c r="C64" s="199" t="s">
        <v>432</v>
      </c>
      <c r="D64" s="192" t="s">
        <v>397</v>
      </c>
      <c r="E64" s="814" t="s">
        <v>484</v>
      </c>
      <c r="F64" s="815"/>
      <c r="G64" s="24"/>
    </row>
    <row r="65" spans="2:7" ht="192.75" customHeight="1" x14ac:dyDescent="0.35">
      <c r="B65" s="25"/>
      <c r="C65" s="199" t="s">
        <v>433</v>
      </c>
      <c r="D65" s="192" t="s">
        <v>467</v>
      </c>
      <c r="E65" s="814" t="s">
        <v>434</v>
      </c>
      <c r="F65" s="815"/>
      <c r="G65" s="24"/>
    </row>
    <row r="66" spans="2:7" ht="96" customHeight="1" x14ac:dyDescent="0.35">
      <c r="B66" s="25"/>
      <c r="C66" s="199" t="s">
        <v>435</v>
      </c>
      <c r="D66" s="192" t="s">
        <v>467</v>
      </c>
      <c r="E66" s="814" t="s">
        <v>434</v>
      </c>
      <c r="F66" s="815"/>
      <c r="G66" s="24"/>
    </row>
    <row r="67" spans="2:7" ht="84.75" customHeight="1" x14ac:dyDescent="0.35">
      <c r="B67" s="25"/>
      <c r="C67" s="199" t="s">
        <v>436</v>
      </c>
      <c r="D67" s="192" t="s">
        <v>397</v>
      </c>
      <c r="E67" s="814" t="s">
        <v>512</v>
      </c>
      <c r="F67" s="815"/>
      <c r="G67" s="24"/>
    </row>
    <row r="68" spans="2:7" ht="68.25" customHeight="1" x14ac:dyDescent="0.35">
      <c r="B68" s="25"/>
      <c r="C68" s="199" t="s">
        <v>1214</v>
      </c>
      <c r="D68" s="192" t="s">
        <v>406</v>
      </c>
      <c r="E68" s="814" t="s">
        <v>482</v>
      </c>
      <c r="F68" s="815"/>
      <c r="G68" s="24"/>
    </row>
    <row r="69" spans="2:7" ht="67.5" customHeight="1" x14ac:dyDescent="0.35">
      <c r="B69" s="25"/>
      <c r="C69" s="199" t="s">
        <v>1215</v>
      </c>
      <c r="D69" s="192" t="s">
        <v>397</v>
      </c>
      <c r="E69" s="814" t="s">
        <v>437</v>
      </c>
      <c r="F69" s="815"/>
      <c r="G69" s="24"/>
    </row>
    <row r="70" spans="2:7" ht="110.25" customHeight="1" x14ac:dyDescent="0.35">
      <c r="B70" s="25"/>
      <c r="C70" s="199" t="s">
        <v>1216</v>
      </c>
      <c r="D70" s="192" t="s">
        <v>399</v>
      </c>
      <c r="E70" s="814" t="s">
        <v>438</v>
      </c>
      <c r="F70" s="815"/>
      <c r="G70" s="24"/>
    </row>
    <row r="71" spans="2:7" ht="202.5" customHeight="1" x14ac:dyDescent="0.35">
      <c r="B71" s="25"/>
      <c r="C71" s="199" t="s">
        <v>1217</v>
      </c>
      <c r="D71" s="192" t="s">
        <v>406</v>
      </c>
      <c r="E71" s="814" t="s">
        <v>513</v>
      </c>
      <c r="F71" s="815"/>
      <c r="G71" s="24"/>
    </row>
    <row r="72" spans="2:7" ht="98.25" customHeight="1" x14ac:dyDescent="0.35">
      <c r="B72" s="25"/>
      <c r="C72" s="199" t="s">
        <v>439</v>
      </c>
      <c r="D72" s="192" t="s">
        <v>397</v>
      </c>
      <c r="E72" s="814" t="s">
        <v>514</v>
      </c>
      <c r="F72" s="815"/>
      <c r="G72" s="24"/>
    </row>
    <row r="73" spans="2:7" ht="93" customHeight="1" x14ac:dyDescent="0.35">
      <c r="B73" s="25"/>
      <c r="C73" s="199" t="s">
        <v>1287</v>
      </c>
      <c r="D73" s="192" t="s">
        <v>471</v>
      </c>
      <c r="E73" s="814" t="s">
        <v>515</v>
      </c>
      <c r="F73" s="815"/>
      <c r="G73" s="24"/>
    </row>
    <row r="74" spans="2:7" ht="91.5" customHeight="1" x14ac:dyDescent="0.35">
      <c r="B74" s="25"/>
      <c r="C74" s="199" t="s">
        <v>1208</v>
      </c>
      <c r="D74" s="192" t="s">
        <v>397</v>
      </c>
      <c r="E74" s="814" t="s">
        <v>516</v>
      </c>
      <c r="F74" s="815"/>
      <c r="G74" s="24"/>
    </row>
    <row r="75" spans="2:7" ht="79.5" customHeight="1" x14ac:dyDescent="0.35">
      <c r="B75" s="25"/>
      <c r="C75" s="199" t="s">
        <v>1218</v>
      </c>
      <c r="D75" s="192" t="s">
        <v>397</v>
      </c>
      <c r="E75" s="814" t="s">
        <v>517</v>
      </c>
      <c r="F75" s="815"/>
      <c r="G75" s="24"/>
    </row>
    <row r="76" spans="2:7" ht="121.5" customHeight="1" x14ac:dyDescent="0.35">
      <c r="B76" s="25"/>
      <c r="C76" s="199" t="s">
        <v>1219</v>
      </c>
      <c r="D76" s="192" t="s">
        <v>397</v>
      </c>
      <c r="E76" s="814" t="s">
        <v>440</v>
      </c>
      <c r="F76" s="815"/>
      <c r="G76" s="24"/>
    </row>
    <row r="77" spans="2:7" ht="226.5" customHeight="1" x14ac:dyDescent="0.35">
      <c r="B77" s="25"/>
      <c r="C77" s="199" t="s">
        <v>518</v>
      </c>
      <c r="D77" s="192" t="s">
        <v>467</v>
      </c>
      <c r="E77" s="814" t="s">
        <v>434</v>
      </c>
      <c r="F77" s="815"/>
      <c r="G77" s="24"/>
    </row>
    <row r="78" spans="2:7" ht="169.5" customHeight="1" x14ac:dyDescent="0.35">
      <c r="B78" s="25"/>
      <c r="C78" s="199" t="s">
        <v>519</v>
      </c>
      <c r="D78" s="192" t="s">
        <v>467</v>
      </c>
      <c r="E78" s="814" t="s">
        <v>434</v>
      </c>
      <c r="F78" s="815"/>
      <c r="G78" s="24"/>
    </row>
    <row r="79" spans="2:7" ht="108.75" customHeight="1" x14ac:dyDescent="0.35">
      <c r="B79" s="25"/>
      <c r="C79" s="199" t="s">
        <v>520</v>
      </c>
      <c r="D79" s="192" t="s">
        <v>467</v>
      </c>
      <c r="E79" s="814" t="s">
        <v>434</v>
      </c>
      <c r="F79" s="815"/>
      <c r="G79" s="24"/>
    </row>
    <row r="80" spans="2:7" ht="125.25" customHeight="1" x14ac:dyDescent="0.35">
      <c r="B80" s="25"/>
      <c r="C80" s="199" t="s">
        <v>521</v>
      </c>
      <c r="D80" s="192" t="s">
        <v>467</v>
      </c>
      <c r="E80" s="814" t="s">
        <v>434</v>
      </c>
      <c r="F80" s="815"/>
      <c r="G80" s="24"/>
    </row>
    <row r="81" spans="2:7" ht="121.5" customHeight="1" x14ac:dyDescent="0.35">
      <c r="B81" s="25"/>
      <c r="C81" s="199" t="s">
        <v>522</v>
      </c>
      <c r="D81" s="192" t="s">
        <v>467</v>
      </c>
      <c r="E81" s="814" t="s">
        <v>434</v>
      </c>
      <c r="F81" s="815"/>
      <c r="G81" s="24"/>
    </row>
    <row r="82" spans="2:7" ht="105" customHeight="1" thickBot="1" x14ac:dyDescent="0.4">
      <c r="B82" s="25"/>
      <c r="C82" s="205" t="s">
        <v>435</v>
      </c>
      <c r="D82" s="192" t="s">
        <v>467</v>
      </c>
      <c r="E82" s="832" t="s">
        <v>434</v>
      </c>
      <c r="F82" s="833"/>
      <c r="G82" s="24"/>
    </row>
    <row r="83" spans="2:7" ht="15.75" customHeight="1" x14ac:dyDescent="0.35">
      <c r="B83" s="25"/>
      <c r="C83" s="27"/>
      <c r="D83" s="27"/>
      <c r="E83" s="27"/>
      <c r="F83" s="27"/>
      <c r="G83" s="24"/>
    </row>
    <row r="84" spans="2:7" ht="30.75" customHeight="1" x14ac:dyDescent="0.35">
      <c r="B84" s="25"/>
      <c r="C84" s="834" t="s">
        <v>441</v>
      </c>
      <c r="D84" s="834"/>
      <c r="E84" s="834"/>
      <c r="F84" s="834"/>
      <c r="G84" s="24"/>
    </row>
    <row r="85" spans="2:7" ht="20.25" customHeight="1" thickBot="1" x14ac:dyDescent="0.4">
      <c r="B85" s="25"/>
      <c r="C85" s="835" t="s">
        <v>442</v>
      </c>
      <c r="D85" s="835"/>
      <c r="E85" s="835"/>
      <c r="F85" s="835"/>
      <c r="G85" s="24"/>
    </row>
    <row r="86" spans="2:7" ht="36.75" customHeight="1" thickBot="1" x14ac:dyDescent="0.4">
      <c r="B86" s="25"/>
      <c r="C86" s="176" t="s">
        <v>393</v>
      </c>
      <c r="D86" s="177" t="s">
        <v>443</v>
      </c>
      <c r="E86" s="807" t="s">
        <v>444</v>
      </c>
      <c r="F86" s="808"/>
      <c r="G86" s="24"/>
    </row>
    <row r="87" spans="2:7" ht="78.75" customHeight="1" x14ac:dyDescent="0.35">
      <c r="B87" s="25"/>
      <c r="C87" s="178" t="s">
        <v>445</v>
      </c>
      <c r="D87" s="181" t="s">
        <v>471</v>
      </c>
      <c r="E87" s="812" t="s">
        <v>485</v>
      </c>
      <c r="F87" s="813"/>
      <c r="G87" s="24"/>
    </row>
    <row r="88" spans="2:7" ht="155.25" customHeight="1" x14ac:dyDescent="0.35">
      <c r="B88" s="25"/>
      <c r="C88" s="180" t="s">
        <v>446</v>
      </c>
      <c r="D88" s="179" t="s">
        <v>397</v>
      </c>
      <c r="E88" s="814" t="s">
        <v>523</v>
      </c>
      <c r="F88" s="815"/>
      <c r="G88" s="24"/>
    </row>
    <row r="89" spans="2:7" ht="108" customHeight="1" x14ac:dyDescent="0.35">
      <c r="B89" s="25"/>
      <c r="C89" s="180" t="s">
        <v>447</v>
      </c>
      <c r="D89" s="179" t="s">
        <v>397</v>
      </c>
      <c r="E89" s="814" t="s">
        <v>524</v>
      </c>
      <c r="F89" s="815"/>
      <c r="G89" s="24"/>
    </row>
    <row r="90" spans="2:7" ht="105.75" customHeight="1" x14ac:dyDescent="0.35">
      <c r="B90" s="25"/>
      <c r="C90" s="180" t="s">
        <v>448</v>
      </c>
      <c r="D90" s="191" t="s">
        <v>471</v>
      </c>
      <c r="E90" s="814" t="s">
        <v>486</v>
      </c>
      <c r="F90" s="815"/>
      <c r="G90" s="24"/>
    </row>
    <row r="91" spans="2:7" ht="112.5" customHeight="1" x14ac:dyDescent="0.35">
      <c r="B91" s="25"/>
      <c r="C91" s="180" t="s">
        <v>449</v>
      </c>
      <c r="D91" s="179" t="s">
        <v>397</v>
      </c>
      <c r="E91" s="814" t="s">
        <v>1148</v>
      </c>
      <c r="F91" s="815"/>
      <c r="G91" s="24"/>
    </row>
    <row r="92" spans="2:7" ht="127.5" customHeight="1" x14ac:dyDescent="0.35">
      <c r="B92" s="25"/>
      <c r="C92" s="180" t="s">
        <v>450</v>
      </c>
      <c r="D92" s="179" t="s">
        <v>399</v>
      </c>
      <c r="E92" s="814" t="s">
        <v>1149</v>
      </c>
      <c r="F92" s="815"/>
      <c r="G92" s="24"/>
    </row>
    <row r="93" spans="2:7" ht="226.5" customHeight="1" x14ac:dyDescent="0.35">
      <c r="B93" s="25"/>
      <c r="C93" s="180" t="s">
        <v>1221</v>
      </c>
      <c r="D93" s="179" t="s">
        <v>406</v>
      </c>
      <c r="E93" s="814" t="s">
        <v>525</v>
      </c>
      <c r="F93" s="815"/>
      <c r="G93" s="24"/>
    </row>
    <row r="94" spans="2:7" ht="139.5" customHeight="1" x14ac:dyDescent="0.35">
      <c r="B94" s="25"/>
      <c r="C94" s="180" t="s">
        <v>1220</v>
      </c>
      <c r="D94" s="179" t="s">
        <v>397</v>
      </c>
      <c r="E94" s="814" t="s">
        <v>526</v>
      </c>
      <c r="F94" s="815"/>
      <c r="G94" s="24"/>
    </row>
    <row r="95" spans="2:7" ht="112" x14ac:dyDescent="0.35">
      <c r="B95" s="25"/>
      <c r="C95" s="180" t="s">
        <v>1222</v>
      </c>
      <c r="D95" s="179" t="s">
        <v>397</v>
      </c>
      <c r="E95" s="814" t="s">
        <v>527</v>
      </c>
      <c r="F95" s="815"/>
      <c r="G95" s="24"/>
    </row>
    <row r="96" spans="2:7" ht="141" customHeight="1" x14ac:dyDescent="0.35">
      <c r="B96" s="25"/>
      <c r="C96" s="180" t="s">
        <v>1223</v>
      </c>
      <c r="D96" s="179" t="s">
        <v>397</v>
      </c>
      <c r="E96" s="814" t="s">
        <v>528</v>
      </c>
      <c r="F96" s="815"/>
      <c r="G96" s="24"/>
    </row>
    <row r="97" spans="2:7" ht="124.5" customHeight="1" x14ac:dyDescent="0.35">
      <c r="B97" s="25"/>
      <c r="C97" s="180" t="s">
        <v>451</v>
      </c>
      <c r="D97" s="179" t="s">
        <v>397</v>
      </c>
      <c r="E97" s="814" t="s">
        <v>1150</v>
      </c>
      <c r="F97" s="815"/>
      <c r="G97" s="24"/>
    </row>
    <row r="98" spans="2:7" ht="127.5" customHeight="1" x14ac:dyDescent="0.35">
      <c r="B98" s="25"/>
      <c r="C98" s="180" t="s">
        <v>1224</v>
      </c>
      <c r="D98" s="179" t="s">
        <v>406</v>
      </c>
      <c r="E98" s="814" t="s">
        <v>487</v>
      </c>
      <c r="F98" s="815"/>
      <c r="G98" s="24"/>
    </row>
    <row r="99" spans="2:7" ht="242.25" customHeight="1" x14ac:dyDescent="0.35">
      <c r="B99" s="25"/>
      <c r="C99" s="180" t="s">
        <v>452</v>
      </c>
      <c r="D99" s="179" t="s">
        <v>399</v>
      </c>
      <c r="E99" s="814" t="s">
        <v>488</v>
      </c>
      <c r="F99" s="815"/>
      <c r="G99" s="24"/>
    </row>
    <row r="100" spans="2:7" ht="199.5" customHeight="1" x14ac:dyDescent="0.35">
      <c r="B100" s="25"/>
      <c r="C100" s="180" t="s">
        <v>453</v>
      </c>
      <c r="D100" s="179" t="s">
        <v>406</v>
      </c>
      <c r="E100" s="814" t="s">
        <v>489</v>
      </c>
      <c r="F100" s="815"/>
      <c r="G100" s="24"/>
    </row>
    <row r="101" spans="2:7" ht="125.25" customHeight="1" x14ac:dyDescent="0.35">
      <c r="B101" s="25"/>
      <c r="C101" s="180" t="s">
        <v>1187</v>
      </c>
      <c r="D101" s="191" t="s">
        <v>471</v>
      </c>
      <c r="E101" s="814" t="s">
        <v>1291</v>
      </c>
      <c r="F101" s="815"/>
      <c r="G101" s="24"/>
    </row>
    <row r="102" spans="2:7" ht="121.5" customHeight="1" x14ac:dyDescent="0.35">
      <c r="B102" s="25"/>
      <c r="C102" s="180" t="s">
        <v>454</v>
      </c>
      <c r="D102" s="179" t="s">
        <v>406</v>
      </c>
      <c r="E102" s="836" t="s">
        <v>490</v>
      </c>
      <c r="F102" s="837"/>
      <c r="G102" s="24"/>
    </row>
    <row r="103" spans="2:7" ht="170.25" customHeight="1" x14ac:dyDescent="0.35">
      <c r="B103" s="25"/>
      <c r="C103" s="180" t="s">
        <v>455</v>
      </c>
      <c r="D103" s="191" t="s">
        <v>471</v>
      </c>
      <c r="E103" s="814" t="s">
        <v>491</v>
      </c>
      <c r="F103" s="815"/>
      <c r="G103" s="24"/>
    </row>
    <row r="104" spans="2:7" ht="392.25" customHeight="1" x14ac:dyDescent="0.35">
      <c r="B104" s="25"/>
      <c r="C104" s="838" t="s">
        <v>492</v>
      </c>
      <c r="D104" s="844" t="s">
        <v>399</v>
      </c>
      <c r="E104" s="840" t="s">
        <v>529</v>
      </c>
      <c r="F104" s="841"/>
      <c r="G104" s="24"/>
    </row>
    <row r="105" spans="2:7" ht="225.75" customHeight="1" x14ac:dyDescent="0.35">
      <c r="B105" s="25"/>
      <c r="C105" s="839"/>
      <c r="D105" s="845"/>
      <c r="E105" s="842"/>
      <c r="F105" s="843"/>
      <c r="G105" s="24"/>
    </row>
    <row r="106" spans="2:7" ht="186" customHeight="1" thickBot="1" x14ac:dyDescent="0.4">
      <c r="B106" s="25"/>
      <c r="C106" s="268" t="s">
        <v>1240</v>
      </c>
      <c r="D106" s="479" t="s">
        <v>399</v>
      </c>
      <c r="E106" s="832" t="s">
        <v>1313</v>
      </c>
      <c r="F106" s="833"/>
      <c r="G106" s="24"/>
    </row>
    <row r="107" spans="2:7" ht="15.75" customHeight="1" x14ac:dyDescent="0.35">
      <c r="B107" s="25"/>
      <c r="C107" s="27"/>
      <c r="D107" s="27"/>
      <c r="E107" s="27"/>
      <c r="F107" s="27"/>
      <c r="G107" s="24"/>
    </row>
    <row r="108" spans="2:7" ht="49.5" customHeight="1" x14ac:dyDescent="0.35">
      <c r="B108" s="25"/>
      <c r="C108" s="834" t="s">
        <v>456</v>
      </c>
      <c r="D108" s="834"/>
      <c r="E108" s="834"/>
      <c r="F108" s="834"/>
      <c r="G108" s="24"/>
    </row>
    <row r="109" spans="2:7" ht="39" customHeight="1" thickBot="1" x14ac:dyDescent="0.4">
      <c r="B109" s="25"/>
      <c r="C109" s="806" t="s">
        <v>457</v>
      </c>
      <c r="D109" s="806"/>
      <c r="E109" s="851"/>
      <c r="F109" s="851"/>
      <c r="G109" s="24"/>
    </row>
    <row r="110" spans="2:7" ht="98.25" customHeight="1" thickBot="1" x14ac:dyDescent="0.4">
      <c r="B110" s="25"/>
      <c r="C110" s="852" t="s">
        <v>530</v>
      </c>
      <c r="D110" s="853"/>
      <c r="E110" s="853"/>
      <c r="F110" s="854"/>
      <c r="G110" s="24"/>
    </row>
    <row r="111" spans="2:7" ht="12" customHeight="1" thickBot="1" x14ac:dyDescent="0.4">
      <c r="B111" s="29"/>
      <c r="C111" s="182"/>
      <c r="D111" s="182"/>
      <c r="E111" s="182"/>
      <c r="F111" s="182"/>
      <c r="G111" s="30"/>
    </row>
    <row r="112" spans="2:7" x14ac:dyDescent="0.35">
      <c r="B112" s="183"/>
      <c r="C112" s="849"/>
      <c r="D112" s="849"/>
      <c r="E112" s="184"/>
      <c r="F112" s="183"/>
      <c r="G112" s="183"/>
    </row>
    <row r="113" spans="2:7" x14ac:dyDescent="0.35">
      <c r="B113" s="183"/>
      <c r="C113" s="849"/>
      <c r="D113" s="849"/>
      <c r="E113" s="184"/>
      <c r="F113" s="183"/>
      <c r="G113" s="183"/>
    </row>
    <row r="114" spans="2:7" x14ac:dyDescent="0.35">
      <c r="B114" s="183"/>
      <c r="C114" s="855"/>
      <c r="D114" s="855"/>
      <c r="E114" s="855"/>
      <c r="F114" s="855"/>
      <c r="G114" s="183"/>
    </row>
    <row r="115" spans="2:7" x14ac:dyDescent="0.35">
      <c r="B115" s="183"/>
      <c r="C115" s="846"/>
      <c r="D115" s="846"/>
      <c r="E115" s="848"/>
      <c r="F115" s="848"/>
      <c r="G115" s="183"/>
    </row>
    <row r="116" spans="2:7" x14ac:dyDescent="0.35">
      <c r="B116" s="183"/>
      <c r="C116" s="846"/>
      <c r="D116" s="846"/>
      <c r="E116" s="847"/>
      <c r="F116" s="847"/>
      <c r="G116" s="183"/>
    </row>
    <row r="117" spans="2:7" x14ac:dyDescent="0.35">
      <c r="B117" s="183"/>
      <c r="C117" s="183"/>
      <c r="D117" s="183"/>
      <c r="E117" s="183"/>
      <c r="F117" s="183"/>
      <c r="G117" s="183"/>
    </row>
    <row r="118" spans="2:7" x14ac:dyDescent="0.35">
      <c r="B118" s="183"/>
      <c r="C118" s="849"/>
      <c r="D118" s="849"/>
      <c r="E118" s="184"/>
      <c r="F118" s="183"/>
      <c r="G118" s="183"/>
    </row>
    <row r="119" spans="2:7" x14ac:dyDescent="0.35">
      <c r="B119" s="183"/>
      <c r="C119" s="849"/>
      <c r="D119" s="849"/>
      <c r="E119" s="850"/>
      <c r="F119" s="850"/>
      <c r="G119" s="183"/>
    </row>
    <row r="120" spans="2:7" x14ac:dyDescent="0.35">
      <c r="B120" s="183"/>
      <c r="C120" s="184"/>
      <c r="D120" s="184"/>
      <c r="E120" s="184"/>
      <c r="F120" s="184"/>
      <c r="G120" s="183"/>
    </row>
    <row r="121" spans="2:7" x14ac:dyDescent="0.35">
      <c r="B121" s="183"/>
      <c r="C121" s="846"/>
      <c r="D121" s="846"/>
      <c r="E121" s="848"/>
      <c r="F121" s="848"/>
      <c r="G121" s="183"/>
    </row>
    <row r="122" spans="2:7" x14ac:dyDescent="0.35">
      <c r="B122" s="183"/>
      <c r="C122" s="846"/>
      <c r="D122" s="846"/>
      <c r="E122" s="847"/>
      <c r="F122" s="847"/>
      <c r="G122" s="183"/>
    </row>
    <row r="123" spans="2:7" x14ac:dyDescent="0.35">
      <c r="B123" s="183"/>
      <c r="C123" s="183"/>
      <c r="D123" s="183"/>
      <c r="E123" s="183"/>
      <c r="F123" s="183"/>
      <c r="G123" s="183"/>
    </row>
    <row r="124" spans="2:7" x14ac:dyDescent="0.35">
      <c r="B124" s="183"/>
      <c r="C124" s="849"/>
      <c r="D124" s="849"/>
      <c r="E124" s="183"/>
      <c r="F124" s="183"/>
      <c r="G124" s="183"/>
    </row>
    <row r="125" spans="2:7" x14ac:dyDescent="0.35">
      <c r="B125" s="183"/>
      <c r="C125" s="849"/>
      <c r="D125" s="849"/>
      <c r="E125" s="847"/>
      <c r="F125" s="847"/>
      <c r="G125" s="183"/>
    </row>
    <row r="126" spans="2:7" x14ac:dyDescent="0.35">
      <c r="B126" s="183"/>
      <c r="C126" s="846"/>
      <c r="D126" s="846"/>
      <c r="E126" s="847"/>
      <c r="F126" s="847"/>
      <c r="G126" s="183"/>
    </row>
    <row r="127" spans="2:7" x14ac:dyDescent="0.35">
      <c r="B127" s="183"/>
      <c r="C127" s="185"/>
      <c r="D127" s="183"/>
      <c r="E127" s="185"/>
      <c r="F127" s="183"/>
      <c r="G127" s="183"/>
    </row>
    <row r="128" spans="2:7" x14ac:dyDescent="0.35">
      <c r="B128" s="183"/>
      <c r="C128" s="185"/>
      <c r="D128" s="185"/>
      <c r="E128" s="185"/>
      <c r="F128" s="185"/>
      <c r="G128" s="183"/>
    </row>
    <row r="129" spans="2:7" x14ac:dyDescent="0.35">
      <c r="B129" s="183"/>
      <c r="G129" s="183"/>
    </row>
    <row r="130" spans="2:7" x14ac:dyDescent="0.35">
      <c r="B130" s="183"/>
      <c r="G130" s="183"/>
    </row>
    <row r="131" spans="2:7" x14ac:dyDescent="0.35">
      <c r="B131" s="183"/>
      <c r="G131" s="183"/>
    </row>
    <row r="132" spans="2:7" x14ac:dyDescent="0.35">
      <c r="B132" s="183"/>
      <c r="G132" s="183"/>
    </row>
    <row r="133" spans="2:7" x14ac:dyDescent="0.35">
      <c r="B133" s="183"/>
      <c r="G133" s="183"/>
    </row>
    <row r="134" spans="2:7" x14ac:dyDescent="0.35">
      <c r="B134" s="183"/>
      <c r="G134" s="185"/>
    </row>
  </sheetData>
  <mergeCells count="131">
    <mergeCell ref="C115:D115"/>
    <mergeCell ref="E115:F115"/>
    <mergeCell ref="C116:D116"/>
    <mergeCell ref="E116:F116"/>
    <mergeCell ref="C118:D118"/>
    <mergeCell ref="C119:D119"/>
    <mergeCell ref="E119:F119"/>
    <mergeCell ref="C109:D109"/>
    <mergeCell ref="E109:F109"/>
    <mergeCell ref="C110:F110"/>
    <mergeCell ref="C112:D112"/>
    <mergeCell ref="C113:D113"/>
    <mergeCell ref="C114:F114"/>
    <mergeCell ref="C126:D126"/>
    <mergeCell ref="E126:F126"/>
    <mergeCell ref="C121:D121"/>
    <mergeCell ref="E121:F121"/>
    <mergeCell ref="C122:D122"/>
    <mergeCell ref="E122:F122"/>
    <mergeCell ref="C124:D124"/>
    <mergeCell ref="C125:D125"/>
    <mergeCell ref="E125:F125"/>
    <mergeCell ref="E101:F101"/>
    <mergeCell ref="E102:F102"/>
    <mergeCell ref="E103:F103"/>
    <mergeCell ref="C108:F108"/>
    <mergeCell ref="E95:F95"/>
    <mergeCell ref="E96:F96"/>
    <mergeCell ref="E97:F97"/>
    <mergeCell ref="E98:F98"/>
    <mergeCell ref="E99:F99"/>
    <mergeCell ref="E100:F100"/>
    <mergeCell ref="C104:C105"/>
    <mergeCell ref="E104:F105"/>
    <mergeCell ref="D104:D105"/>
    <mergeCell ref="E106:F106"/>
    <mergeCell ref="E89:F89"/>
    <mergeCell ref="E90:F90"/>
    <mergeCell ref="E91:F91"/>
    <mergeCell ref="E92:F92"/>
    <mergeCell ref="E93:F93"/>
    <mergeCell ref="E94:F94"/>
    <mergeCell ref="E82:F82"/>
    <mergeCell ref="C84:F84"/>
    <mergeCell ref="C85:F85"/>
    <mergeCell ref="E86:F86"/>
    <mergeCell ref="E87:F87"/>
    <mergeCell ref="E88:F88"/>
    <mergeCell ref="E76:F76"/>
    <mergeCell ref="E77:F77"/>
    <mergeCell ref="E78:F78"/>
    <mergeCell ref="E79:F79"/>
    <mergeCell ref="E80:F80"/>
    <mergeCell ref="E81:F81"/>
    <mergeCell ref="E70:F70"/>
    <mergeCell ref="E71:F71"/>
    <mergeCell ref="E72:F72"/>
    <mergeCell ref="E73:F73"/>
    <mergeCell ref="E74:F74"/>
    <mergeCell ref="E75:F75"/>
    <mergeCell ref="E64:F64"/>
    <mergeCell ref="E65:F65"/>
    <mergeCell ref="E66:F66"/>
    <mergeCell ref="E67:F67"/>
    <mergeCell ref="E68:F68"/>
    <mergeCell ref="E69:F69"/>
    <mergeCell ref="E58:F58"/>
    <mergeCell ref="E59:F59"/>
    <mergeCell ref="E60:F60"/>
    <mergeCell ref="E61:F61"/>
    <mergeCell ref="E62:F62"/>
    <mergeCell ref="E63:F63"/>
    <mergeCell ref="E52:F52"/>
    <mergeCell ref="E53:F53"/>
    <mergeCell ref="E54:F54"/>
    <mergeCell ref="E55:F55"/>
    <mergeCell ref="E56:F56"/>
    <mergeCell ref="E57:F57"/>
    <mergeCell ref="E46:F46"/>
    <mergeCell ref="E47:F47"/>
    <mergeCell ref="E48:F48"/>
    <mergeCell ref="E49:F49"/>
    <mergeCell ref="E50:F50"/>
    <mergeCell ref="C51:F51"/>
    <mergeCell ref="E39:F39"/>
    <mergeCell ref="E40:F40"/>
    <mergeCell ref="E41:F41"/>
    <mergeCell ref="E42:F42"/>
    <mergeCell ref="E44:F44"/>
    <mergeCell ref="E45:F45"/>
    <mergeCell ref="E33:F33"/>
    <mergeCell ref="E34:F34"/>
    <mergeCell ref="E35:F35"/>
    <mergeCell ref="E36:F36"/>
    <mergeCell ref="E37:F37"/>
    <mergeCell ref="E38:F38"/>
    <mergeCell ref="E28:F28"/>
    <mergeCell ref="E29:F29"/>
    <mergeCell ref="C30:F30"/>
    <mergeCell ref="E31:F31"/>
    <mergeCell ref="E32:F32"/>
    <mergeCell ref="E21:F21"/>
    <mergeCell ref="E22:F22"/>
    <mergeCell ref="E23:F23"/>
    <mergeCell ref="E24:F24"/>
    <mergeCell ref="C25:F25"/>
    <mergeCell ref="E26:F26"/>
    <mergeCell ref="C3:F3"/>
    <mergeCell ref="C5:D5"/>
    <mergeCell ref="C6:F6"/>
    <mergeCell ref="E7:F7"/>
    <mergeCell ref="C8:F8"/>
    <mergeCell ref="E9:F9"/>
    <mergeCell ref="C10:C12"/>
    <mergeCell ref="E10:F10"/>
    <mergeCell ref="E43:F43"/>
    <mergeCell ref="D42:D43"/>
    <mergeCell ref="C42:C43"/>
    <mergeCell ref="E15:F15"/>
    <mergeCell ref="C16:F16"/>
    <mergeCell ref="E17:F17"/>
    <mergeCell ref="E18:F18"/>
    <mergeCell ref="E19:F19"/>
    <mergeCell ref="E20:F20"/>
    <mergeCell ref="E11:F11"/>
    <mergeCell ref="E12:F12"/>
    <mergeCell ref="C13:C14"/>
    <mergeCell ref="D13:D14"/>
    <mergeCell ref="E13:F13"/>
    <mergeCell ref="E14:F14"/>
    <mergeCell ref="E27:F27"/>
  </mergeCells>
  <dataValidations count="2">
    <dataValidation type="whole" allowBlank="1" showInputMessage="1" showErrorMessage="1" sqref="E121 E115" xr:uid="{12DE7146-8051-49E4-8467-C5F9FF170B12}">
      <formula1>-999999999</formula1>
      <formula2>999999999</formula2>
    </dataValidation>
    <dataValidation type="list" allowBlank="1" showInputMessage="1" showErrorMessage="1" sqref="E125" xr:uid="{AA5E4633-2893-4F33-B245-FD1B3F610B68}">
      <formula1>#REF!</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72DFC-A125-4925-A5AA-E7A517BD9609}">
  <dimension ref="A1:O76"/>
  <sheetViews>
    <sheetView topLeftCell="A82" zoomScaleNormal="100" workbookViewId="0">
      <selection activeCell="K42" sqref="K42"/>
    </sheetView>
  </sheetViews>
  <sheetFormatPr defaultColWidth="9.1796875" defaultRowHeight="14.5" x14ac:dyDescent="0.35"/>
  <cols>
    <col min="1" max="2" width="1.81640625" style="207" customWidth="1"/>
    <col min="3" max="3" width="45.54296875" style="207" customWidth="1"/>
    <col min="4" max="4" width="33.81640625" style="207" customWidth="1"/>
    <col min="5" max="6" width="38.453125" style="207" customWidth="1"/>
    <col min="7" max="7" width="30.1796875" style="207" customWidth="1"/>
    <col min="8" max="8" width="24" style="207" customWidth="1"/>
    <col min="9" max="9" width="25.54296875" style="207" customWidth="1"/>
    <col min="10" max="10" width="22" style="207" customWidth="1"/>
    <col min="11" max="11" width="24.54296875" style="207" customWidth="1"/>
    <col min="12" max="12" width="24.453125" style="207" customWidth="1"/>
    <col min="13" max="14" width="2" style="207" customWidth="1"/>
    <col min="15" max="16384" width="9.1796875" style="207"/>
  </cols>
  <sheetData>
    <row r="1" spans="1:15" ht="15" thickBot="1" x14ac:dyDescent="0.4"/>
    <row r="2" spans="1:15" ht="15" thickBot="1" x14ac:dyDescent="0.4">
      <c r="B2" s="208"/>
      <c r="C2" s="209"/>
      <c r="D2" s="209"/>
      <c r="E2" s="209"/>
      <c r="F2" s="209"/>
      <c r="G2" s="209"/>
      <c r="H2" s="209"/>
      <c r="I2" s="209"/>
      <c r="J2" s="209"/>
      <c r="K2" s="209"/>
      <c r="L2" s="209"/>
      <c r="M2" s="210"/>
      <c r="N2" s="211"/>
    </row>
    <row r="3" spans="1:15" customFormat="1" ht="20.5" thickBot="1" x14ac:dyDescent="0.45">
      <c r="B3" s="175"/>
      <c r="C3" s="918" t="s">
        <v>531</v>
      </c>
      <c r="D3" s="919"/>
      <c r="E3" s="919"/>
      <c r="F3" s="919"/>
      <c r="G3" s="920"/>
      <c r="H3" s="212"/>
      <c r="I3" s="212"/>
      <c r="J3" s="212"/>
      <c r="K3" s="212"/>
      <c r="L3" s="212"/>
      <c r="M3" s="213"/>
      <c r="N3" s="214"/>
    </row>
    <row r="4" spans="1:15" customFormat="1" x14ac:dyDescent="0.35">
      <c r="B4" s="175"/>
      <c r="C4" s="212"/>
      <c r="D4" s="212"/>
      <c r="E4" s="212"/>
      <c r="F4" s="212"/>
      <c r="G4" s="212"/>
      <c r="H4" s="212"/>
      <c r="I4" s="212"/>
      <c r="J4" s="212"/>
      <c r="K4" s="212"/>
      <c r="L4" s="212"/>
      <c r="M4" s="213"/>
      <c r="N4" s="214"/>
    </row>
    <row r="5" spans="1:15" customFormat="1" x14ac:dyDescent="0.35">
      <c r="B5" s="175"/>
      <c r="C5" s="212"/>
      <c r="D5" s="212"/>
      <c r="E5" s="212"/>
      <c r="F5" s="212"/>
      <c r="G5" s="212"/>
      <c r="H5" s="212"/>
      <c r="I5" s="212"/>
      <c r="J5" s="212"/>
      <c r="K5" s="212"/>
      <c r="L5" s="212"/>
      <c r="M5" s="213"/>
      <c r="N5" s="214"/>
    </row>
    <row r="6" spans="1:15" customFormat="1" x14ac:dyDescent="0.35">
      <c r="B6" s="175"/>
      <c r="C6" s="215" t="s">
        <v>532</v>
      </c>
      <c r="D6" s="212"/>
      <c r="E6" s="212"/>
      <c r="F6" s="212"/>
      <c r="G6" s="212"/>
      <c r="H6" s="212"/>
      <c r="I6" s="212"/>
      <c r="J6" s="212"/>
      <c r="K6" s="212"/>
      <c r="L6" s="212"/>
      <c r="M6" s="213"/>
      <c r="N6" s="214"/>
    </row>
    <row r="7" spans="1:15" s="216" customFormat="1" ht="15" thickBot="1" x14ac:dyDescent="0.4">
      <c r="A7"/>
      <c r="B7" s="175"/>
      <c r="C7" s="214"/>
      <c r="D7" s="212"/>
      <c r="E7" s="212"/>
      <c r="F7" s="212"/>
      <c r="G7" s="212"/>
      <c r="H7" s="212"/>
      <c r="I7" s="212"/>
      <c r="J7" s="212"/>
      <c r="K7" s="212"/>
      <c r="L7" s="212"/>
      <c r="M7" s="213"/>
      <c r="N7" s="214"/>
      <c r="O7"/>
    </row>
    <row r="8" spans="1:15" customFormat="1" x14ac:dyDescent="0.35">
      <c r="B8" s="175"/>
      <c r="C8" s="217"/>
      <c r="D8" s="218" t="s">
        <v>533</v>
      </c>
      <c r="E8" s="218" t="s">
        <v>534</v>
      </c>
      <c r="F8" s="921" t="s">
        <v>535</v>
      </c>
      <c r="G8" s="922"/>
      <c r="H8" s="219"/>
      <c r="I8" s="219"/>
      <c r="J8" s="219"/>
      <c r="K8" s="219"/>
      <c r="L8" s="219"/>
      <c r="M8" s="213"/>
      <c r="N8" s="214"/>
    </row>
    <row r="9" spans="1:15" customFormat="1" ht="32.25" customHeight="1" x14ac:dyDescent="0.35">
      <c r="B9" s="175"/>
      <c r="C9" s="923" t="s">
        <v>536</v>
      </c>
      <c r="D9" s="856" t="s">
        <v>274</v>
      </c>
      <c r="E9" s="856" t="s">
        <v>537</v>
      </c>
      <c r="F9" s="927" t="s">
        <v>538</v>
      </c>
      <c r="G9" s="928"/>
      <c r="H9" s="219"/>
      <c r="I9" s="219"/>
      <c r="J9" s="219"/>
      <c r="K9" s="219"/>
      <c r="L9" s="219"/>
      <c r="M9" s="213"/>
      <c r="N9" s="214"/>
    </row>
    <row r="10" spans="1:15" customFormat="1" ht="35.25" customHeight="1" x14ac:dyDescent="0.35">
      <c r="B10" s="175"/>
      <c r="C10" s="924"/>
      <c r="D10" s="857"/>
      <c r="E10" s="857"/>
      <c r="F10" s="929"/>
      <c r="G10" s="930"/>
      <c r="H10" s="219"/>
      <c r="I10" s="219"/>
      <c r="J10" s="219"/>
      <c r="K10" s="219"/>
      <c r="L10" s="219"/>
      <c r="M10" s="213"/>
      <c r="N10" s="214"/>
    </row>
    <row r="11" spans="1:15" customFormat="1" ht="105.75" customHeight="1" thickBot="1" x14ac:dyDescent="0.4">
      <c r="B11" s="175"/>
      <c r="C11" s="925"/>
      <c r="D11" s="926"/>
      <c r="E11" s="926"/>
      <c r="F11" s="931"/>
      <c r="G11" s="932"/>
      <c r="H11" s="219"/>
      <c r="I11" s="219"/>
      <c r="J11" s="219"/>
      <c r="K11" s="219"/>
      <c r="L11" s="219"/>
      <c r="M11" s="213"/>
      <c r="N11" s="214"/>
    </row>
    <row r="12" spans="1:15" customFormat="1" x14ac:dyDescent="0.35">
      <c r="B12" s="175"/>
      <c r="C12" s="219"/>
      <c r="D12" s="219"/>
      <c r="E12" s="219"/>
      <c r="F12" s="219"/>
      <c r="G12" s="219"/>
      <c r="H12" s="219"/>
      <c r="I12" s="219"/>
      <c r="J12" s="219"/>
      <c r="K12" s="219"/>
      <c r="L12" s="219"/>
      <c r="M12" s="213"/>
      <c r="N12" s="214"/>
    </row>
    <row r="13" spans="1:15" x14ac:dyDescent="0.35">
      <c r="B13" s="220"/>
      <c r="C13" s="221" t="s">
        <v>539</v>
      </c>
      <c r="D13" s="222"/>
      <c r="E13" s="222"/>
      <c r="F13" s="222"/>
      <c r="G13" s="222"/>
      <c r="H13" s="222"/>
      <c r="I13" s="222"/>
      <c r="J13" s="222"/>
      <c r="K13" s="222"/>
      <c r="L13" s="222"/>
      <c r="M13" s="223"/>
      <c r="N13" s="211"/>
    </row>
    <row r="14" spans="1:15" ht="15" thickBot="1" x14ac:dyDescent="0.4">
      <c r="B14" s="220"/>
      <c r="C14" s="222"/>
      <c r="D14" s="222"/>
      <c r="E14" s="222"/>
      <c r="F14" s="222"/>
      <c r="G14" s="222"/>
      <c r="H14" s="222"/>
      <c r="I14" s="222"/>
      <c r="J14" s="222"/>
      <c r="K14" s="222"/>
      <c r="L14" s="222"/>
      <c r="M14" s="223"/>
      <c r="N14" s="211"/>
    </row>
    <row r="15" spans="1:15" ht="51" customHeight="1" thickBot="1" x14ac:dyDescent="0.4">
      <c r="B15" s="220"/>
      <c r="C15" s="224" t="s">
        <v>540</v>
      </c>
      <c r="D15" s="878"/>
      <c r="E15" s="878"/>
      <c r="F15" s="878"/>
      <c r="G15" s="879"/>
      <c r="H15" s="222"/>
      <c r="I15" s="222"/>
      <c r="J15" s="222"/>
      <c r="K15" s="222"/>
      <c r="L15" s="222"/>
      <c r="M15" s="223"/>
      <c r="N15" s="211"/>
    </row>
    <row r="16" spans="1:15" x14ac:dyDescent="0.35">
      <c r="B16" s="220"/>
      <c r="C16" s="222"/>
      <c r="D16" s="222"/>
      <c r="E16" s="222"/>
      <c r="F16" s="222"/>
      <c r="G16" s="222"/>
      <c r="H16" s="222"/>
      <c r="I16" s="222"/>
      <c r="J16" s="222"/>
      <c r="K16" s="222"/>
      <c r="L16" s="222"/>
      <c r="M16" s="223"/>
      <c r="N16" s="211"/>
    </row>
    <row r="17" spans="2:14" ht="15" thickBot="1" x14ac:dyDescent="0.4">
      <c r="B17" s="220"/>
      <c r="C17" s="222"/>
      <c r="D17" s="222"/>
      <c r="E17" s="222"/>
      <c r="F17" s="222"/>
      <c r="G17" s="222"/>
      <c r="H17" s="222"/>
      <c r="I17" s="222"/>
      <c r="J17" s="222"/>
      <c r="K17" s="222"/>
      <c r="L17" s="222"/>
      <c r="M17" s="223"/>
      <c r="N17" s="211"/>
    </row>
    <row r="18" spans="2:14" ht="184.5" customHeight="1" x14ac:dyDescent="0.35">
      <c r="B18" s="220"/>
      <c r="C18" s="551" t="s">
        <v>541</v>
      </c>
      <c r="D18" s="225" t="s">
        <v>542</v>
      </c>
      <c r="E18" s="260" t="s">
        <v>598</v>
      </c>
      <c r="F18" s="225" t="s">
        <v>543</v>
      </c>
      <c r="G18" s="225" t="s">
        <v>544</v>
      </c>
      <c r="H18" s="225" t="s">
        <v>545</v>
      </c>
      <c r="I18" s="225" t="s">
        <v>546</v>
      </c>
      <c r="J18" s="225" t="s">
        <v>547</v>
      </c>
      <c r="K18" s="225" t="s">
        <v>548</v>
      </c>
      <c r="L18" s="226" t="s">
        <v>549</v>
      </c>
      <c r="M18" s="223"/>
      <c r="N18" s="227"/>
    </row>
    <row r="19" spans="2:14" ht="20.149999999999999" customHeight="1" x14ac:dyDescent="0.35">
      <c r="B19" s="220"/>
      <c r="C19" s="434" t="s">
        <v>550</v>
      </c>
      <c r="D19" s="542"/>
      <c r="E19" s="542"/>
      <c r="F19" s="543" t="s">
        <v>109</v>
      </c>
      <c r="G19" s="543" t="s">
        <v>109</v>
      </c>
      <c r="H19" s="543" t="s">
        <v>109</v>
      </c>
      <c r="I19" s="543" t="s">
        <v>109</v>
      </c>
      <c r="J19" s="543" t="s">
        <v>109</v>
      </c>
      <c r="K19" s="543" t="s">
        <v>109</v>
      </c>
      <c r="L19" s="544" t="s">
        <v>109</v>
      </c>
      <c r="M19" s="229"/>
      <c r="N19" s="227"/>
    </row>
    <row r="20" spans="2:14" ht="244.5" customHeight="1" x14ac:dyDescent="0.35">
      <c r="B20" s="220"/>
      <c r="C20" s="434" t="s">
        <v>551</v>
      </c>
      <c r="D20" s="549"/>
      <c r="E20" s="549"/>
      <c r="F20" s="228" t="s">
        <v>1265</v>
      </c>
      <c r="G20" s="228" t="s">
        <v>1266</v>
      </c>
      <c r="H20" s="228" t="s">
        <v>1269</v>
      </c>
      <c r="I20" s="543" t="s">
        <v>1267</v>
      </c>
      <c r="J20" s="228" t="s">
        <v>1268</v>
      </c>
      <c r="K20" s="228" t="s">
        <v>1270</v>
      </c>
      <c r="L20" s="14" t="s">
        <v>1271</v>
      </c>
      <c r="M20" s="229"/>
      <c r="N20" s="227"/>
    </row>
    <row r="21" spans="2:14" ht="20.149999999999999" customHeight="1" x14ac:dyDescent="0.35">
      <c r="B21" s="220"/>
      <c r="C21" s="434" t="s">
        <v>552</v>
      </c>
      <c r="D21" s="549"/>
      <c r="E21" s="549"/>
      <c r="F21" s="228" t="s">
        <v>109</v>
      </c>
      <c r="G21" s="228" t="s">
        <v>109</v>
      </c>
      <c r="H21" s="228" t="s">
        <v>109</v>
      </c>
      <c r="I21" s="228" t="s">
        <v>109</v>
      </c>
      <c r="J21" s="228" t="s">
        <v>109</v>
      </c>
      <c r="K21" s="228" t="s">
        <v>109</v>
      </c>
      <c r="L21" s="14" t="s">
        <v>109</v>
      </c>
      <c r="M21" s="229"/>
      <c r="N21" s="227"/>
    </row>
    <row r="22" spans="2:14" ht="20.149999999999999" customHeight="1" x14ac:dyDescent="0.35">
      <c r="B22" s="220"/>
      <c r="C22" s="434" t="s">
        <v>553</v>
      </c>
      <c r="D22" s="549"/>
      <c r="E22" s="549"/>
      <c r="F22" s="228" t="s">
        <v>109</v>
      </c>
      <c r="G22" s="228" t="s">
        <v>109</v>
      </c>
      <c r="H22" s="228" t="s">
        <v>109</v>
      </c>
      <c r="I22" s="228" t="s">
        <v>109</v>
      </c>
      <c r="J22" s="228" t="s">
        <v>109</v>
      </c>
      <c r="K22" s="228" t="s">
        <v>109</v>
      </c>
      <c r="L22" s="14" t="s">
        <v>109</v>
      </c>
      <c r="M22" s="229"/>
      <c r="N22" s="227"/>
    </row>
    <row r="23" spans="2:14" ht="20.149999999999999" customHeight="1" x14ac:dyDescent="0.35">
      <c r="B23" s="220"/>
      <c r="C23" s="434" t="s">
        <v>554</v>
      </c>
      <c r="D23" s="549"/>
      <c r="E23" s="549"/>
      <c r="F23" s="228" t="s">
        <v>109</v>
      </c>
      <c r="G23" s="228" t="s">
        <v>109</v>
      </c>
      <c r="H23" s="228" t="s">
        <v>109</v>
      </c>
      <c r="I23" s="228" t="s">
        <v>109</v>
      </c>
      <c r="J23" s="228" t="s">
        <v>109</v>
      </c>
      <c r="K23" s="228" t="s">
        <v>109</v>
      </c>
      <c r="L23" s="14" t="s">
        <v>109</v>
      </c>
      <c r="M23" s="229"/>
      <c r="N23" s="227"/>
    </row>
    <row r="24" spans="2:14" ht="20.149999999999999" customHeight="1" x14ac:dyDescent="0.35">
      <c r="B24" s="220"/>
      <c r="C24" s="434" t="s">
        <v>555</v>
      </c>
      <c r="D24" s="549"/>
      <c r="E24" s="549"/>
      <c r="F24" s="228" t="s">
        <v>109</v>
      </c>
      <c r="G24" s="228" t="s">
        <v>109</v>
      </c>
      <c r="H24" s="228" t="s">
        <v>109</v>
      </c>
      <c r="I24" s="228" t="s">
        <v>109</v>
      </c>
      <c r="J24" s="228" t="s">
        <v>109</v>
      </c>
      <c r="K24" s="228" t="s">
        <v>109</v>
      </c>
      <c r="L24" s="14" t="s">
        <v>109</v>
      </c>
      <c r="M24" s="229"/>
      <c r="N24" s="227"/>
    </row>
    <row r="25" spans="2:14" ht="20.149999999999999" customHeight="1" x14ac:dyDescent="0.35">
      <c r="B25" s="220"/>
      <c r="C25" s="434" t="s">
        <v>556</v>
      </c>
      <c r="D25" s="549"/>
      <c r="E25" s="549"/>
      <c r="F25" s="228" t="s">
        <v>109</v>
      </c>
      <c r="G25" s="228" t="s">
        <v>109</v>
      </c>
      <c r="H25" s="228" t="s">
        <v>109</v>
      </c>
      <c r="I25" s="228" t="s">
        <v>109</v>
      </c>
      <c r="J25" s="228" t="s">
        <v>109</v>
      </c>
      <c r="K25" s="228" t="s">
        <v>109</v>
      </c>
      <c r="L25" s="14" t="s">
        <v>109</v>
      </c>
      <c r="M25" s="229"/>
      <c r="N25" s="227"/>
    </row>
    <row r="26" spans="2:14" ht="20.149999999999999" customHeight="1" x14ac:dyDescent="0.35">
      <c r="B26" s="220"/>
      <c r="C26" s="434" t="s">
        <v>557</v>
      </c>
      <c r="D26" s="549"/>
      <c r="E26" s="549"/>
      <c r="F26" s="228" t="s">
        <v>109</v>
      </c>
      <c r="G26" s="228" t="s">
        <v>109</v>
      </c>
      <c r="H26" s="228" t="s">
        <v>109</v>
      </c>
      <c r="I26" s="228" t="s">
        <v>109</v>
      </c>
      <c r="J26" s="228" t="s">
        <v>109</v>
      </c>
      <c r="K26" s="228" t="s">
        <v>109</v>
      </c>
      <c r="L26" s="14" t="s">
        <v>109</v>
      </c>
      <c r="M26" s="229"/>
      <c r="N26" s="227"/>
    </row>
    <row r="27" spans="2:14" ht="278.25" customHeight="1" x14ac:dyDescent="0.35">
      <c r="B27" s="220"/>
      <c r="C27" s="434" t="s">
        <v>558</v>
      </c>
      <c r="D27" s="542"/>
      <c r="E27" s="542"/>
      <c r="F27" s="543" t="s">
        <v>1276</v>
      </c>
      <c r="G27" s="543" t="s">
        <v>1277</v>
      </c>
      <c r="H27" s="543" t="s">
        <v>1278</v>
      </c>
      <c r="I27" s="543" t="s">
        <v>1279</v>
      </c>
      <c r="J27" s="543" t="s">
        <v>1280</v>
      </c>
      <c r="K27" s="543" t="s">
        <v>1281</v>
      </c>
      <c r="L27" s="14" t="s">
        <v>109</v>
      </c>
      <c r="M27" s="229"/>
      <c r="N27" s="227"/>
    </row>
    <row r="28" spans="2:14" ht="45.75" customHeight="1" x14ac:dyDescent="0.35">
      <c r="B28" s="220"/>
      <c r="C28" s="434" t="s">
        <v>559</v>
      </c>
      <c r="D28" s="549"/>
      <c r="E28" s="549"/>
      <c r="F28" s="228" t="s">
        <v>1275</v>
      </c>
      <c r="G28" s="228" t="s">
        <v>109</v>
      </c>
      <c r="H28" s="228" t="s">
        <v>109</v>
      </c>
      <c r="I28" s="228" t="s">
        <v>109</v>
      </c>
      <c r="J28" s="228" t="s">
        <v>109</v>
      </c>
      <c r="K28" s="228" t="s">
        <v>109</v>
      </c>
      <c r="L28" s="14" t="s">
        <v>109</v>
      </c>
      <c r="M28" s="229"/>
      <c r="N28" s="227"/>
    </row>
    <row r="29" spans="2:14" ht="20.149999999999999" customHeight="1" x14ac:dyDescent="0.35">
      <c r="B29" s="220"/>
      <c r="C29" s="434" t="s">
        <v>560</v>
      </c>
      <c r="D29" s="549"/>
      <c r="E29" s="549"/>
      <c r="F29" s="228" t="s">
        <v>109</v>
      </c>
      <c r="G29" s="228" t="s">
        <v>109</v>
      </c>
      <c r="H29" s="228" t="s">
        <v>109</v>
      </c>
      <c r="I29" s="228" t="s">
        <v>109</v>
      </c>
      <c r="J29" s="228" t="s">
        <v>109</v>
      </c>
      <c r="K29" s="228" t="s">
        <v>109</v>
      </c>
      <c r="L29" s="14" t="s">
        <v>109</v>
      </c>
      <c r="M29" s="229"/>
      <c r="N29" s="227"/>
    </row>
    <row r="30" spans="2:14" ht="409.5" customHeight="1" x14ac:dyDescent="0.35">
      <c r="B30" s="220"/>
      <c r="C30" s="912" t="s">
        <v>561</v>
      </c>
      <c r="D30" s="915"/>
      <c r="E30" s="915"/>
      <c r="F30" s="856" t="s">
        <v>1283</v>
      </c>
      <c r="G30" s="856" t="s">
        <v>1285</v>
      </c>
      <c r="H30" s="856" t="s">
        <v>1284</v>
      </c>
      <c r="I30" s="856" t="s">
        <v>109</v>
      </c>
      <c r="J30" s="862" t="s">
        <v>1288</v>
      </c>
      <c r="K30" s="856" t="s">
        <v>1289</v>
      </c>
      <c r="L30" s="859" t="s">
        <v>1286</v>
      </c>
      <c r="M30" s="229"/>
      <c r="N30" s="227"/>
    </row>
    <row r="31" spans="2:14" s="508" customFormat="1" ht="409.5" customHeight="1" x14ac:dyDescent="0.35">
      <c r="B31" s="220"/>
      <c r="C31" s="913"/>
      <c r="D31" s="916"/>
      <c r="E31" s="916"/>
      <c r="F31" s="857"/>
      <c r="G31" s="857"/>
      <c r="H31" s="857"/>
      <c r="I31" s="857"/>
      <c r="J31" s="863"/>
      <c r="K31" s="857"/>
      <c r="L31" s="860"/>
      <c r="M31" s="229"/>
      <c r="N31" s="227"/>
    </row>
    <row r="32" spans="2:14" s="481" customFormat="1" ht="121.5" customHeight="1" x14ac:dyDescent="0.35">
      <c r="B32" s="220"/>
      <c r="C32" s="914"/>
      <c r="D32" s="917"/>
      <c r="E32" s="917"/>
      <c r="F32" s="858"/>
      <c r="G32" s="858"/>
      <c r="H32" s="858"/>
      <c r="I32" s="858"/>
      <c r="J32" s="864"/>
      <c r="K32" s="858"/>
      <c r="L32" s="861"/>
      <c r="M32" s="229"/>
      <c r="N32" s="227"/>
    </row>
    <row r="33" spans="2:15" ht="20.149999999999999" customHeight="1" x14ac:dyDescent="0.35">
      <c r="B33" s="220"/>
      <c r="C33" s="550" t="s">
        <v>562</v>
      </c>
      <c r="D33" s="549"/>
      <c r="E33" s="549"/>
      <c r="F33" s="228" t="s">
        <v>109</v>
      </c>
      <c r="G33" s="228" t="s">
        <v>109</v>
      </c>
      <c r="H33" s="228" t="s">
        <v>109</v>
      </c>
      <c r="I33" s="228" t="s">
        <v>109</v>
      </c>
      <c r="J33" s="228" t="s">
        <v>109</v>
      </c>
      <c r="K33" s="228" t="s">
        <v>109</v>
      </c>
      <c r="L33" s="14" t="s">
        <v>109</v>
      </c>
      <c r="M33" s="229"/>
      <c r="N33" s="227"/>
    </row>
    <row r="34" spans="2:15" ht="20.149999999999999" customHeight="1" x14ac:dyDescent="0.35">
      <c r="B34" s="220"/>
      <c r="C34" s="550" t="s">
        <v>563</v>
      </c>
      <c r="D34" s="549"/>
      <c r="E34" s="549"/>
      <c r="F34" s="228" t="s">
        <v>109</v>
      </c>
      <c r="G34" s="228" t="s">
        <v>109</v>
      </c>
      <c r="H34" s="228" t="s">
        <v>109</v>
      </c>
      <c r="I34" s="228" t="s">
        <v>109</v>
      </c>
      <c r="J34" s="228" t="s">
        <v>109</v>
      </c>
      <c r="K34" s="228" t="s">
        <v>109</v>
      </c>
      <c r="L34" s="14" t="s">
        <v>109</v>
      </c>
      <c r="M34" s="229"/>
      <c r="N34" s="227"/>
    </row>
    <row r="35" spans="2:15" ht="160.5" customHeight="1" thickBot="1" x14ac:dyDescent="0.4">
      <c r="B35" s="220"/>
      <c r="C35" s="657" t="s">
        <v>564</v>
      </c>
      <c r="D35" s="545"/>
      <c r="E35" s="545"/>
      <c r="F35" s="269" t="s">
        <v>1263</v>
      </c>
      <c r="G35" s="670" t="s">
        <v>1272</v>
      </c>
      <c r="H35" s="269" t="s">
        <v>1274</v>
      </c>
      <c r="I35" s="269" t="s">
        <v>109</v>
      </c>
      <c r="J35" s="670" t="s">
        <v>1273</v>
      </c>
      <c r="K35" s="269" t="s">
        <v>1264</v>
      </c>
      <c r="L35" s="671" t="s">
        <v>1290</v>
      </c>
      <c r="M35" s="229"/>
      <c r="N35" s="227"/>
    </row>
    <row r="36" spans="2:15" x14ac:dyDescent="0.35">
      <c r="B36" s="220"/>
      <c r="C36" s="230"/>
      <c r="D36" s="230"/>
      <c r="E36" s="230"/>
      <c r="F36" s="230"/>
      <c r="G36" s="230"/>
      <c r="H36" s="230"/>
      <c r="I36" s="230"/>
      <c r="J36" s="230"/>
      <c r="K36" s="230"/>
      <c r="L36" s="230"/>
      <c r="M36" s="223"/>
      <c r="N36" s="211"/>
    </row>
    <row r="37" spans="2:15" x14ac:dyDescent="0.35">
      <c r="B37" s="220"/>
      <c r="C37" s="230"/>
      <c r="D37" s="230"/>
      <c r="E37" s="230"/>
      <c r="F37" s="230"/>
      <c r="G37" s="230"/>
      <c r="H37" s="230"/>
      <c r="I37" s="230"/>
      <c r="J37" s="230"/>
      <c r="K37" s="230"/>
      <c r="L37" s="230"/>
      <c r="M37" s="223"/>
      <c r="N37" s="211"/>
    </row>
    <row r="38" spans="2:15" x14ac:dyDescent="0.35">
      <c r="B38" s="220"/>
      <c r="C38" s="221" t="s">
        <v>565</v>
      </c>
      <c r="D38" s="230"/>
      <c r="E38" s="230"/>
      <c r="F38" s="230"/>
      <c r="G38" s="230"/>
      <c r="H38" s="230"/>
      <c r="I38" s="230"/>
      <c r="J38" s="230"/>
      <c r="K38" s="230"/>
      <c r="L38" s="230"/>
      <c r="M38" s="223"/>
      <c r="N38" s="211"/>
    </row>
    <row r="39" spans="2:15" ht="15" thickBot="1" x14ac:dyDescent="0.4">
      <c r="B39" s="220"/>
      <c r="C39" s="221"/>
      <c r="D39" s="230"/>
      <c r="E39" s="230"/>
      <c r="F39" s="230"/>
      <c r="G39" s="230"/>
      <c r="H39" s="230"/>
      <c r="I39" s="230"/>
      <c r="J39" s="230"/>
      <c r="K39" s="230"/>
      <c r="L39" s="230"/>
      <c r="M39" s="223"/>
      <c r="N39" s="211"/>
    </row>
    <row r="40" spans="2:15" s="234" customFormat="1" ht="40" customHeight="1" x14ac:dyDescent="0.35">
      <c r="B40" s="231"/>
      <c r="C40" s="902" t="s">
        <v>566</v>
      </c>
      <c r="D40" s="903"/>
      <c r="E40" s="894" t="s">
        <v>567</v>
      </c>
      <c r="F40" s="894"/>
      <c r="G40" s="895"/>
      <c r="H40" s="222"/>
      <c r="I40" s="222"/>
      <c r="J40" s="222"/>
      <c r="K40" s="222"/>
      <c r="L40" s="222"/>
      <c r="M40" s="232"/>
      <c r="N40" s="233"/>
    </row>
    <row r="41" spans="2:15" s="234" customFormat="1" ht="40" customHeight="1" x14ac:dyDescent="0.35">
      <c r="B41" s="231"/>
      <c r="C41" s="904" t="s">
        <v>568</v>
      </c>
      <c r="D41" s="905"/>
      <c r="E41" s="896" t="s">
        <v>250</v>
      </c>
      <c r="F41" s="896"/>
      <c r="G41" s="897"/>
      <c r="H41" s="222"/>
      <c r="I41" s="222"/>
      <c r="J41" s="222"/>
      <c r="K41" s="222"/>
      <c r="L41" s="222"/>
      <c r="M41" s="232"/>
      <c r="N41" s="233"/>
    </row>
    <row r="42" spans="2:15" s="234" customFormat="1" ht="40" customHeight="1" thickBot="1" x14ac:dyDescent="0.4">
      <c r="B42" s="231"/>
      <c r="C42" s="906" t="s">
        <v>569</v>
      </c>
      <c r="D42" s="907"/>
      <c r="E42" s="883" t="s">
        <v>109</v>
      </c>
      <c r="F42" s="883"/>
      <c r="G42" s="884"/>
      <c r="H42" s="222"/>
      <c r="I42" s="222"/>
      <c r="J42" s="222"/>
      <c r="K42" s="222"/>
      <c r="L42" s="222"/>
      <c r="M42" s="232"/>
      <c r="N42" s="233"/>
    </row>
    <row r="43" spans="2:15" s="234" customFormat="1" ht="14" x14ac:dyDescent="0.35">
      <c r="B43" s="231"/>
      <c r="C43" s="235"/>
      <c r="D43" s="222"/>
      <c r="E43" s="222"/>
      <c r="F43" s="222"/>
      <c r="G43" s="222"/>
      <c r="H43" s="222"/>
      <c r="I43" s="222"/>
      <c r="J43" s="222"/>
      <c r="K43" s="222"/>
      <c r="L43" s="222"/>
      <c r="M43" s="232"/>
      <c r="N43" s="233"/>
    </row>
    <row r="44" spans="2:15" x14ac:dyDescent="0.35">
      <c r="B44" s="220"/>
      <c r="C44" s="235"/>
      <c r="D44" s="230"/>
      <c r="E44" s="230"/>
      <c r="F44" s="230"/>
      <c r="G44" s="230"/>
      <c r="H44" s="230"/>
      <c r="I44" s="230"/>
      <c r="J44" s="230"/>
      <c r="K44" s="230"/>
      <c r="L44" s="230"/>
      <c r="M44" s="223"/>
      <c r="N44" s="211"/>
    </row>
    <row r="45" spans="2:15" x14ac:dyDescent="0.35">
      <c r="B45" s="220"/>
      <c r="C45" s="901" t="s">
        <v>570</v>
      </c>
      <c r="D45" s="901"/>
      <c r="E45" s="236"/>
      <c r="F45" s="236"/>
      <c r="G45" s="236"/>
      <c r="H45" s="236"/>
      <c r="I45" s="236"/>
      <c r="J45" s="236"/>
      <c r="K45" s="236"/>
      <c r="L45" s="236"/>
      <c r="M45" s="237"/>
      <c r="N45" s="238"/>
      <c r="O45" s="239"/>
    </row>
    <row r="46" spans="2:15" ht="15" thickBot="1" x14ac:dyDescent="0.4">
      <c r="B46" s="220"/>
      <c r="C46" s="240"/>
      <c r="D46" s="236"/>
      <c r="E46" s="236"/>
      <c r="F46" s="236"/>
      <c r="G46" s="236"/>
      <c r="H46" s="236"/>
      <c r="I46" s="236"/>
      <c r="J46" s="236"/>
      <c r="K46" s="236"/>
      <c r="L46" s="236"/>
      <c r="M46" s="237"/>
      <c r="N46" s="238"/>
      <c r="O46" s="239"/>
    </row>
    <row r="47" spans="2:15" ht="40" customHeight="1" x14ac:dyDescent="0.35">
      <c r="B47" s="220"/>
      <c r="C47" s="902" t="s">
        <v>571</v>
      </c>
      <c r="D47" s="903"/>
      <c r="E47" s="908"/>
      <c r="F47" s="908"/>
      <c r="G47" s="909"/>
      <c r="H47" s="230"/>
      <c r="I47" s="230"/>
      <c r="J47" s="230"/>
      <c r="K47" s="230"/>
      <c r="L47" s="230"/>
      <c r="M47" s="223"/>
      <c r="N47" s="211"/>
    </row>
    <row r="48" spans="2:15" ht="40" customHeight="1" thickBot="1" x14ac:dyDescent="0.4">
      <c r="B48" s="220"/>
      <c r="C48" s="872" t="s">
        <v>572</v>
      </c>
      <c r="D48" s="873"/>
      <c r="E48" s="910"/>
      <c r="F48" s="910"/>
      <c r="G48" s="911"/>
      <c r="H48" s="230"/>
      <c r="I48" s="230"/>
      <c r="J48" s="230"/>
      <c r="K48" s="230"/>
      <c r="L48" s="230"/>
      <c r="M48" s="223"/>
      <c r="N48" s="211"/>
    </row>
    <row r="49" spans="2:15" x14ac:dyDescent="0.35">
      <c r="B49" s="220"/>
      <c r="C49" s="235"/>
      <c r="D49" s="230"/>
      <c r="E49" s="230"/>
      <c r="F49" s="230"/>
      <c r="G49" s="230"/>
      <c r="H49" s="230"/>
      <c r="I49" s="230"/>
      <c r="J49" s="230"/>
      <c r="K49" s="230"/>
      <c r="L49" s="230"/>
      <c r="M49" s="223"/>
      <c r="N49" s="211"/>
    </row>
    <row r="50" spans="2:15" x14ac:dyDescent="0.35">
      <c r="B50" s="220"/>
      <c r="C50" s="235"/>
      <c r="D50" s="230"/>
      <c r="E50" s="230"/>
      <c r="F50" s="230"/>
      <c r="G50" s="230"/>
      <c r="H50" s="230"/>
      <c r="I50" s="230"/>
      <c r="J50" s="230"/>
      <c r="K50" s="230"/>
      <c r="L50" s="230"/>
      <c r="M50" s="223"/>
      <c r="N50" s="211"/>
    </row>
    <row r="51" spans="2:15" ht="15" customHeight="1" x14ac:dyDescent="0.35">
      <c r="B51" s="220"/>
      <c r="C51" s="901" t="s">
        <v>573</v>
      </c>
      <c r="D51" s="901"/>
      <c r="E51" s="241"/>
      <c r="F51" s="241"/>
      <c r="G51" s="241"/>
      <c r="H51" s="241"/>
      <c r="I51" s="241"/>
      <c r="J51" s="241"/>
      <c r="K51" s="241"/>
      <c r="L51" s="241"/>
      <c r="M51" s="242"/>
      <c r="N51" s="243"/>
      <c r="O51" s="244"/>
    </row>
    <row r="52" spans="2:15" ht="15" thickBot="1" x14ac:dyDescent="0.4">
      <c r="B52" s="220"/>
      <c r="C52" s="240"/>
      <c r="D52" s="241"/>
      <c r="E52" s="241"/>
      <c r="F52" s="241"/>
      <c r="G52" s="241"/>
      <c r="H52" s="241"/>
      <c r="I52" s="241"/>
      <c r="J52" s="241"/>
      <c r="K52" s="241"/>
      <c r="L52" s="241"/>
      <c r="M52" s="242"/>
      <c r="N52" s="243"/>
      <c r="O52" s="244"/>
    </row>
    <row r="53" spans="2:15" s="249" customFormat="1" ht="40" customHeight="1" x14ac:dyDescent="0.35">
      <c r="B53" s="245"/>
      <c r="C53" s="885" t="s">
        <v>574</v>
      </c>
      <c r="D53" s="886"/>
      <c r="E53" s="893" t="s">
        <v>596</v>
      </c>
      <c r="F53" s="894"/>
      <c r="G53" s="895"/>
      <c r="H53" s="246"/>
      <c r="I53" s="246"/>
      <c r="J53" s="246"/>
      <c r="K53" s="246"/>
      <c r="L53" s="246"/>
      <c r="M53" s="247"/>
      <c r="N53" s="248"/>
    </row>
    <row r="54" spans="2:15" s="249" customFormat="1" ht="40" customHeight="1" thickBot="1" x14ac:dyDescent="0.4">
      <c r="B54" s="245"/>
      <c r="C54" s="889" t="s">
        <v>575</v>
      </c>
      <c r="D54" s="890"/>
      <c r="E54" s="896" t="s">
        <v>245</v>
      </c>
      <c r="F54" s="896"/>
      <c r="G54" s="897"/>
      <c r="H54" s="246"/>
      <c r="I54" s="246"/>
      <c r="J54" s="246"/>
      <c r="K54" s="246"/>
      <c r="L54" s="246"/>
      <c r="M54" s="247"/>
      <c r="N54" s="248"/>
    </row>
    <row r="55" spans="2:15" s="249" customFormat="1" ht="61.5" customHeight="1" x14ac:dyDescent="0.35">
      <c r="B55" s="245"/>
      <c r="C55" s="889" t="s">
        <v>576</v>
      </c>
      <c r="D55" s="890"/>
      <c r="E55" s="898" t="s">
        <v>597</v>
      </c>
      <c r="F55" s="899"/>
      <c r="G55" s="900"/>
      <c r="H55" s="246"/>
      <c r="I55" s="246"/>
      <c r="J55" s="246"/>
      <c r="K55" s="246"/>
      <c r="L55" s="246"/>
      <c r="M55" s="247"/>
      <c r="N55" s="248"/>
    </row>
    <row r="56" spans="2:15" s="249" customFormat="1" ht="40" customHeight="1" thickBot="1" x14ac:dyDescent="0.4">
      <c r="B56" s="245"/>
      <c r="C56" s="872" t="s">
        <v>577</v>
      </c>
      <c r="D56" s="873"/>
      <c r="E56" s="883" t="s">
        <v>245</v>
      </c>
      <c r="F56" s="883"/>
      <c r="G56" s="884"/>
      <c r="H56" s="246"/>
      <c r="I56" s="230"/>
      <c r="J56" s="246"/>
      <c r="K56" s="246"/>
      <c r="L56" s="246"/>
      <c r="M56" s="247"/>
      <c r="N56" s="248"/>
    </row>
    <row r="57" spans="2:15" x14ac:dyDescent="0.35">
      <c r="B57" s="220"/>
      <c r="C57" s="250"/>
      <c r="D57" s="230"/>
      <c r="E57" s="230"/>
      <c r="F57" s="230"/>
      <c r="G57" s="230"/>
      <c r="H57" s="230"/>
      <c r="I57" s="230"/>
      <c r="J57" s="230"/>
      <c r="K57" s="230"/>
      <c r="L57" s="230"/>
      <c r="M57" s="223"/>
      <c r="N57" s="211"/>
    </row>
    <row r="58" spans="2:15" x14ac:dyDescent="0.35">
      <c r="B58" s="220"/>
      <c r="C58" s="230"/>
      <c r="D58" s="230"/>
      <c r="E58" s="230"/>
      <c r="F58" s="230"/>
      <c r="G58" s="230"/>
      <c r="H58" s="230"/>
      <c r="I58" s="230"/>
      <c r="J58" s="230"/>
      <c r="K58" s="230"/>
      <c r="L58" s="230"/>
      <c r="M58" s="223"/>
      <c r="N58" s="211"/>
    </row>
    <row r="59" spans="2:15" x14ac:dyDescent="0.35">
      <c r="B59" s="220"/>
      <c r="C59" s="221" t="s">
        <v>578</v>
      </c>
      <c r="D59" s="230"/>
      <c r="E59" s="230"/>
      <c r="F59" s="230"/>
      <c r="G59" s="230"/>
      <c r="H59" s="230"/>
      <c r="I59" s="230"/>
      <c r="J59" s="230"/>
      <c r="K59" s="230"/>
      <c r="L59" s="230"/>
      <c r="M59" s="223"/>
      <c r="N59" s="211"/>
    </row>
    <row r="60" spans="2:15" ht="15" thickBot="1" x14ac:dyDescent="0.4">
      <c r="B60" s="220"/>
      <c r="C60" s="230"/>
      <c r="D60" s="250"/>
      <c r="E60" s="230"/>
      <c r="F60" s="230"/>
      <c r="G60" s="230"/>
      <c r="H60" s="230"/>
      <c r="I60" s="230"/>
      <c r="J60" s="230"/>
      <c r="K60" s="230"/>
      <c r="L60" s="230"/>
      <c r="M60" s="223"/>
      <c r="N60" s="211"/>
    </row>
    <row r="61" spans="2:15" ht="50.15" customHeight="1" x14ac:dyDescent="0.35">
      <c r="B61" s="220"/>
      <c r="C61" s="885" t="s">
        <v>579</v>
      </c>
      <c r="D61" s="886"/>
      <c r="E61" s="887"/>
      <c r="F61" s="887"/>
      <c r="G61" s="888"/>
      <c r="H61" s="235"/>
      <c r="I61" s="235"/>
      <c r="J61" s="235"/>
      <c r="K61" s="250"/>
      <c r="L61" s="250"/>
      <c r="M61" s="229"/>
      <c r="N61" s="227"/>
      <c r="O61" s="251"/>
    </row>
    <row r="62" spans="2:15" ht="50.15" customHeight="1" x14ac:dyDescent="0.35">
      <c r="B62" s="220"/>
      <c r="C62" s="889" t="s">
        <v>580</v>
      </c>
      <c r="D62" s="890"/>
      <c r="E62" s="891" t="s">
        <v>109</v>
      </c>
      <c r="F62" s="891"/>
      <c r="G62" s="892"/>
      <c r="H62" s="235"/>
      <c r="I62" s="235"/>
      <c r="J62" s="235"/>
      <c r="K62" s="250"/>
      <c r="L62" s="250"/>
      <c r="M62" s="229"/>
      <c r="N62" s="227"/>
      <c r="O62" s="251"/>
    </row>
    <row r="63" spans="2:15" ht="50.15" customHeight="1" thickBot="1" x14ac:dyDescent="0.4">
      <c r="B63" s="220"/>
      <c r="C63" s="872" t="s">
        <v>581</v>
      </c>
      <c r="D63" s="873"/>
      <c r="E63" s="874" t="s">
        <v>109</v>
      </c>
      <c r="F63" s="874"/>
      <c r="G63" s="875"/>
      <c r="H63" s="235"/>
      <c r="I63" s="235"/>
      <c r="J63" s="235"/>
      <c r="K63" s="250"/>
      <c r="L63" s="250"/>
      <c r="M63" s="229"/>
      <c r="N63" s="227"/>
      <c r="O63" s="251"/>
    </row>
    <row r="64" spans="2:15" customFormat="1" ht="15" customHeight="1" thickBot="1" x14ac:dyDescent="0.4">
      <c r="B64" s="175"/>
      <c r="C64" s="214"/>
      <c r="D64" s="214"/>
      <c r="E64" s="214"/>
      <c r="F64" s="214"/>
      <c r="G64" s="214"/>
      <c r="H64" s="214"/>
      <c r="I64" s="214"/>
      <c r="J64" s="214"/>
      <c r="K64" s="214"/>
      <c r="L64" s="214"/>
      <c r="M64" s="252"/>
      <c r="N64" s="214"/>
    </row>
    <row r="65" spans="2:15" s="239" customFormat="1" ht="87.75" customHeight="1" x14ac:dyDescent="0.35">
      <c r="B65" s="253"/>
      <c r="C65" s="548" t="s">
        <v>582</v>
      </c>
      <c r="D65" s="546" t="s">
        <v>583</v>
      </c>
      <c r="E65" s="546" t="s">
        <v>584</v>
      </c>
      <c r="F65" s="546" t="s">
        <v>585</v>
      </c>
      <c r="G65" s="546" t="s">
        <v>586</v>
      </c>
      <c r="H65" s="546" t="s">
        <v>587</v>
      </c>
      <c r="I65" s="546" t="s">
        <v>588</v>
      </c>
      <c r="J65" s="547" t="s">
        <v>589</v>
      </c>
      <c r="K65" s="241"/>
      <c r="L65" s="241"/>
      <c r="M65" s="242"/>
      <c r="N65" s="243"/>
      <c r="O65" s="244"/>
    </row>
    <row r="66" spans="2:15" ht="30" customHeight="1" thickBot="1" x14ac:dyDescent="0.4">
      <c r="B66" s="220"/>
      <c r="C66" s="106" t="s">
        <v>590</v>
      </c>
      <c r="D66" s="269"/>
      <c r="E66" s="269"/>
      <c r="F66" s="269"/>
      <c r="G66" s="269"/>
      <c r="H66" s="269"/>
      <c r="I66" s="269"/>
      <c r="J66" s="321"/>
      <c r="K66" s="250"/>
      <c r="L66" s="250"/>
      <c r="M66" s="229"/>
      <c r="N66" s="227"/>
      <c r="O66" s="251"/>
    </row>
    <row r="67" spans="2:15" x14ac:dyDescent="0.35">
      <c r="B67" s="220"/>
      <c r="C67" s="230"/>
      <c r="D67" s="230"/>
      <c r="E67" s="230"/>
      <c r="F67" s="230"/>
      <c r="G67" s="230"/>
      <c r="H67" s="230"/>
      <c r="I67" s="230"/>
      <c r="J67" s="230"/>
      <c r="K67" s="230"/>
      <c r="L67" s="230"/>
      <c r="M67" s="223"/>
      <c r="N67" s="211"/>
    </row>
    <row r="68" spans="2:15" x14ac:dyDescent="0.35">
      <c r="B68" s="220"/>
      <c r="C68" s="221" t="s">
        <v>591</v>
      </c>
      <c r="D68" s="230"/>
      <c r="E68" s="230"/>
      <c r="F68" s="230"/>
      <c r="G68" s="230"/>
      <c r="H68" s="230"/>
      <c r="I68" s="230"/>
      <c r="J68" s="230"/>
      <c r="K68" s="230"/>
      <c r="L68" s="230"/>
      <c r="M68" s="223"/>
      <c r="N68" s="211"/>
    </row>
    <row r="69" spans="2:15" ht="15" thickBot="1" x14ac:dyDescent="0.4">
      <c r="B69" s="220"/>
      <c r="C69" s="221"/>
      <c r="D69" s="230"/>
      <c r="E69" s="230"/>
      <c r="F69" s="230"/>
      <c r="G69" s="230"/>
      <c r="H69" s="230"/>
      <c r="I69" s="230"/>
      <c r="J69" s="230"/>
      <c r="K69" s="230"/>
      <c r="L69" s="230"/>
      <c r="M69" s="223"/>
      <c r="N69" s="211"/>
    </row>
    <row r="70" spans="2:15" ht="60" customHeight="1" thickBot="1" x14ac:dyDescent="0.4">
      <c r="B70" s="220"/>
      <c r="C70" s="876" t="s">
        <v>592</v>
      </c>
      <c r="D70" s="877"/>
      <c r="E70" s="878"/>
      <c r="F70" s="879"/>
      <c r="G70" s="230"/>
      <c r="H70" s="230"/>
      <c r="I70" s="230"/>
      <c r="J70" s="230"/>
      <c r="K70" s="230"/>
      <c r="L70" s="230"/>
      <c r="M70" s="223"/>
      <c r="N70" s="211"/>
    </row>
    <row r="71" spans="2:15" ht="15" thickBot="1" x14ac:dyDescent="0.4">
      <c r="B71" s="220"/>
      <c r="C71" s="254"/>
      <c r="D71" s="254"/>
      <c r="E71" s="230"/>
      <c r="F71" s="230"/>
      <c r="G71" s="230"/>
      <c r="H71" s="230"/>
      <c r="I71" s="230"/>
      <c r="J71" s="230"/>
      <c r="K71" s="230"/>
      <c r="L71" s="230"/>
      <c r="M71" s="223"/>
      <c r="N71" s="211"/>
    </row>
    <row r="72" spans="2:15" ht="45" customHeight="1" x14ac:dyDescent="0.35">
      <c r="B72" s="220"/>
      <c r="C72" s="880" t="s">
        <v>593</v>
      </c>
      <c r="D72" s="881"/>
      <c r="E72" s="881" t="s">
        <v>594</v>
      </c>
      <c r="F72" s="882"/>
      <c r="G72" s="230"/>
      <c r="H72" s="230"/>
      <c r="I72" s="230"/>
      <c r="J72" s="230"/>
      <c r="K72" s="230"/>
      <c r="L72" s="230"/>
      <c r="M72" s="223"/>
      <c r="N72" s="211"/>
    </row>
    <row r="73" spans="2:15" ht="30" customHeight="1" x14ac:dyDescent="0.35">
      <c r="B73" s="220"/>
      <c r="C73" s="865" t="s">
        <v>595</v>
      </c>
      <c r="D73" s="866"/>
      <c r="E73" s="867"/>
      <c r="F73" s="868"/>
      <c r="G73" s="230"/>
      <c r="H73" s="230"/>
      <c r="I73" s="230"/>
      <c r="J73" s="230"/>
      <c r="K73" s="230"/>
      <c r="L73" s="230"/>
      <c r="M73" s="223"/>
      <c r="N73" s="211"/>
    </row>
    <row r="74" spans="2:15" ht="32.25" customHeight="1" thickBot="1" x14ac:dyDescent="0.4">
      <c r="B74" s="220"/>
      <c r="C74" s="869"/>
      <c r="D74" s="870"/>
      <c r="E74" s="870"/>
      <c r="F74" s="871"/>
      <c r="G74" s="230"/>
      <c r="H74" s="230"/>
      <c r="I74" s="230"/>
      <c r="J74" s="230"/>
      <c r="K74" s="230"/>
      <c r="L74" s="230"/>
      <c r="M74" s="223"/>
      <c r="N74" s="211"/>
    </row>
    <row r="75" spans="2:15" x14ac:dyDescent="0.35">
      <c r="B75" s="220"/>
      <c r="C75" s="211"/>
      <c r="D75" s="211"/>
      <c r="E75" s="211"/>
      <c r="F75" s="211"/>
      <c r="G75" s="211"/>
      <c r="H75" s="211"/>
      <c r="I75" s="211"/>
      <c r="J75" s="211"/>
      <c r="K75" s="211"/>
      <c r="L75" s="211"/>
      <c r="M75" s="255"/>
      <c r="N75" s="211"/>
    </row>
    <row r="76" spans="2:15" ht="15" thickBot="1" x14ac:dyDescent="0.4">
      <c r="B76" s="256"/>
      <c r="C76" s="257"/>
      <c r="D76" s="257"/>
      <c r="E76" s="257"/>
      <c r="F76" s="257"/>
      <c r="G76" s="257"/>
      <c r="H76" s="257"/>
      <c r="I76" s="257"/>
      <c r="J76" s="257"/>
      <c r="K76" s="257"/>
      <c r="L76" s="257"/>
      <c r="M76" s="258"/>
      <c r="N76" s="211"/>
    </row>
  </sheetData>
  <mergeCells count="51">
    <mergeCell ref="C3:G3"/>
    <mergeCell ref="F8:G8"/>
    <mergeCell ref="C9:C11"/>
    <mergeCell ref="D9:D11"/>
    <mergeCell ref="E9:E11"/>
    <mergeCell ref="F9:G11"/>
    <mergeCell ref="C51:D51"/>
    <mergeCell ref="D15:G15"/>
    <mergeCell ref="C40:D40"/>
    <mergeCell ref="E40:G40"/>
    <mergeCell ref="C41:D41"/>
    <mergeCell ref="E41:G41"/>
    <mergeCell ref="C42:D42"/>
    <mergeCell ref="E42:G42"/>
    <mergeCell ref="C45:D45"/>
    <mergeCell ref="C47:D47"/>
    <mergeCell ref="E47:G47"/>
    <mergeCell ref="C48:D48"/>
    <mergeCell ref="E48:G48"/>
    <mergeCell ref="C30:C32"/>
    <mergeCell ref="D30:D32"/>
    <mergeCell ref="E30:E32"/>
    <mergeCell ref="C53:D53"/>
    <mergeCell ref="E53:G53"/>
    <mergeCell ref="C54:D54"/>
    <mergeCell ref="E54:G54"/>
    <mergeCell ref="C55:D55"/>
    <mergeCell ref="E55:G55"/>
    <mergeCell ref="C56:D56"/>
    <mergeCell ref="E56:G56"/>
    <mergeCell ref="C61:D61"/>
    <mergeCell ref="E61:G61"/>
    <mergeCell ref="C62:D62"/>
    <mergeCell ref="E62:G62"/>
    <mergeCell ref="C73:D73"/>
    <mergeCell ref="E73:F73"/>
    <mergeCell ref="C74:D74"/>
    <mergeCell ref="E74:F74"/>
    <mergeCell ref="C63:D63"/>
    <mergeCell ref="E63:G63"/>
    <mergeCell ref="C70:D70"/>
    <mergeCell ref="E70:F70"/>
    <mergeCell ref="C72:D72"/>
    <mergeCell ref="E72:F72"/>
    <mergeCell ref="K30:K32"/>
    <mergeCell ref="L30:L32"/>
    <mergeCell ref="F30:F32"/>
    <mergeCell ref="G30:G32"/>
    <mergeCell ref="H30:H32"/>
    <mergeCell ref="I30:I32"/>
    <mergeCell ref="J30:J32"/>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0</xdr:colOff>
                    <xdr:row>22</xdr:row>
                    <xdr:rowOff>0</xdr:rowOff>
                  </from>
                  <to>
                    <xdr:col>3</xdr:col>
                    <xdr:colOff>514350</xdr:colOff>
                    <xdr:row>22</xdr:row>
                    <xdr:rowOff>222250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552450</xdr:colOff>
                    <xdr:row>22</xdr:row>
                    <xdr:rowOff>0</xdr:rowOff>
                  </from>
                  <to>
                    <xdr:col>3</xdr:col>
                    <xdr:colOff>1066800</xdr:colOff>
                    <xdr:row>22</xdr:row>
                    <xdr:rowOff>222250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0</xdr:colOff>
                    <xdr:row>19</xdr:row>
                    <xdr:rowOff>6350</xdr:rowOff>
                  </from>
                  <to>
                    <xdr:col>4</xdr:col>
                    <xdr:colOff>514350</xdr:colOff>
                    <xdr:row>20</xdr:row>
                    <xdr:rowOff>31750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552450</xdr:colOff>
                    <xdr:row>19</xdr:row>
                    <xdr:rowOff>6350</xdr:rowOff>
                  </from>
                  <to>
                    <xdr:col>4</xdr:col>
                    <xdr:colOff>1066800</xdr:colOff>
                    <xdr:row>20</xdr:row>
                    <xdr:rowOff>31750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xdr:col>
                    <xdr:colOff>0</xdr:colOff>
                    <xdr:row>27</xdr:row>
                    <xdr:rowOff>0</xdr:rowOff>
                  </from>
                  <to>
                    <xdr:col>3</xdr:col>
                    <xdr:colOff>514350</xdr:colOff>
                    <xdr:row>28</xdr:row>
                    <xdr:rowOff>31750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552450</xdr:colOff>
                    <xdr:row>27</xdr:row>
                    <xdr:rowOff>0</xdr:rowOff>
                  </from>
                  <to>
                    <xdr:col>3</xdr:col>
                    <xdr:colOff>1066800</xdr:colOff>
                    <xdr:row>28</xdr:row>
                    <xdr:rowOff>31750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0</xdr:colOff>
                    <xdr:row>29</xdr:row>
                    <xdr:rowOff>0</xdr:rowOff>
                  </from>
                  <to>
                    <xdr:col>3</xdr:col>
                    <xdr:colOff>514350</xdr:colOff>
                    <xdr:row>29</xdr:row>
                    <xdr:rowOff>222250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552450</xdr:colOff>
                    <xdr:row>29</xdr:row>
                    <xdr:rowOff>0</xdr:rowOff>
                  </from>
                  <to>
                    <xdr:col>3</xdr:col>
                    <xdr:colOff>1066800</xdr:colOff>
                    <xdr:row>29</xdr:row>
                    <xdr:rowOff>222250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0</xdr:colOff>
                    <xdr:row>32</xdr:row>
                    <xdr:rowOff>0</xdr:rowOff>
                  </from>
                  <to>
                    <xdr:col>3</xdr:col>
                    <xdr:colOff>514350</xdr:colOff>
                    <xdr:row>33</xdr:row>
                    <xdr:rowOff>31750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xdr:col>
                    <xdr:colOff>552450</xdr:colOff>
                    <xdr:row>32</xdr:row>
                    <xdr:rowOff>0</xdr:rowOff>
                  </from>
                  <to>
                    <xdr:col>3</xdr:col>
                    <xdr:colOff>1066800</xdr:colOff>
                    <xdr:row>33</xdr:row>
                    <xdr:rowOff>31750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xdr:col>
                    <xdr:colOff>0</xdr:colOff>
                    <xdr:row>33</xdr:row>
                    <xdr:rowOff>0</xdr:rowOff>
                  </from>
                  <to>
                    <xdr:col>3</xdr:col>
                    <xdr:colOff>514350</xdr:colOff>
                    <xdr:row>34</xdr:row>
                    <xdr:rowOff>31750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552450</xdr:colOff>
                    <xdr:row>33</xdr:row>
                    <xdr:rowOff>0</xdr:rowOff>
                  </from>
                  <to>
                    <xdr:col>3</xdr:col>
                    <xdr:colOff>1066800</xdr:colOff>
                    <xdr:row>34</xdr:row>
                    <xdr:rowOff>31750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xdr:col>
                    <xdr:colOff>0</xdr:colOff>
                    <xdr:row>34</xdr:row>
                    <xdr:rowOff>0</xdr:rowOff>
                  </from>
                  <to>
                    <xdr:col>3</xdr:col>
                    <xdr:colOff>514350</xdr:colOff>
                    <xdr:row>35</xdr:row>
                    <xdr:rowOff>31750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xdr:col>
                    <xdr:colOff>552450</xdr:colOff>
                    <xdr:row>34</xdr:row>
                    <xdr:rowOff>0</xdr:rowOff>
                  </from>
                  <to>
                    <xdr:col>3</xdr:col>
                    <xdr:colOff>1066800</xdr:colOff>
                    <xdr:row>35</xdr:row>
                    <xdr:rowOff>31750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4</xdr:col>
                    <xdr:colOff>0</xdr:colOff>
                    <xdr:row>34</xdr:row>
                    <xdr:rowOff>0</xdr:rowOff>
                  </from>
                  <to>
                    <xdr:col>4</xdr:col>
                    <xdr:colOff>514350</xdr:colOff>
                    <xdr:row>35</xdr:row>
                    <xdr:rowOff>31750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552450</xdr:colOff>
                    <xdr:row>34</xdr:row>
                    <xdr:rowOff>0</xdr:rowOff>
                  </from>
                  <to>
                    <xdr:col>4</xdr:col>
                    <xdr:colOff>1066800</xdr:colOff>
                    <xdr:row>35</xdr:row>
                    <xdr:rowOff>31750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4</xdr:col>
                    <xdr:colOff>0</xdr:colOff>
                    <xdr:row>33</xdr:row>
                    <xdr:rowOff>0</xdr:rowOff>
                  </from>
                  <to>
                    <xdr:col>4</xdr:col>
                    <xdr:colOff>514350</xdr:colOff>
                    <xdr:row>34</xdr:row>
                    <xdr:rowOff>31750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552450</xdr:colOff>
                    <xdr:row>33</xdr:row>
                    <xdr:rowOff>0</xdr:rowOff>
                  </from>
                  <to>
                    <xdr:col>4</xdr:col>
                    <xdr:colOff>1066800</xdr:colOff>
                    <xdr:row>34</xdr:row>
                    <xdr:rowOff>31750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4</xdr:col>
                    <xdr:colOff>0</xdr:colOff>
                    <xdr:row>32</xdr:row>
                    <xdr:rowOff>0</xdr:rowOff>
                  </from>
                  <to>
                    <xdr:col>4</xdr:col>
                    <xdr:colOff>514350</xdr:colOff>
                    <xdr:row>33</xdr:row>
                    <xdr:rowOff>31750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552450</xdr:colOff>
                    <xdr:row>32</xdr:row>
                    <xdr:rowOff>0</xdr:rowOff>
                  </from>
                  <to>
                    <xdr:col>4</xdr:col>
                    <xdr:colOff>1066800</xdr:colOff>
                    <xdr:row>33</xdr:row>
                    <xdr:rowOff>31750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xdr:col>
                    <xdr:colOff>0</xdr:colOff>
                    <xdr:row>29</xdr:row>
                    <xdr:rowOff>0</xdr:rowOff>
                  </from>
                  <to>
                    <xdr:col>4</xdr:col>
                    <xdr:colOff>514350</xdr:colOff>
                    <xdr:row>29</xdr:row>
                    <xdr:rowOff>222250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552450</xdr:colOff>
                    <xdr:row>29</xdr:row>
                    <xdr:rowOff>0</xdr:rowOff>
                  </from>
                  <to>
                    <xdr:col>4</xdr:col>
                    <xdr:colOff>1066800</xdr:colOff>
                    <xdr:row>29</xdr:row>
                    <xdr:rowOff>222250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4</xdr:col>
                    <xdr:colOff>0</xdr:colOff>
                    <xdr:row>27</xdr:row>
                    <xdr:rowOff>0</xdr:rowOff>
                  </from>
                  <to>
                    <xdr:col>4</xdr:col>
                    <xdr:colOff>514350</xdr:colOff>
                    <xdr:row>28</xdr:row>
                    <xdr:rowOff>31750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552450</xdr:colOff>
                    <xdr:row>27</xdr:row>
                    <xdr:rowOff>0</xdr:rowOff>
                  </from>
                  <to>
                    <xdr:col>4</xdr:col>
                    <xdr:colOff>1066800</xdr:colOff>
                    <xdr:row>28</xdr:row>
                    <xdr:rowOff>31750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4</xdr:col>
                    <xdr:colOff>0</xdr:colOff>
                    <xdr:row>22</xdr:row>
                    <xdr:rowOff>0</xdr:rowOff>
                  </from>
                  <to>
                    <xdr:col>4</xdr:col>
                    <xdr:colOff>514350</xdr:colOff>
                    <xdr:row>22</xdr:row>
                    <xdr:rowOff>222250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4</xdr:col>
                    <xdr:colOff>552450</xdr:colOff>
                    <xdr:row>22</xdr:row>
                    <xdr:rowOff>0</xdr:rowOff>
                  </from>
                  <to>
                    <xdr:col>4</xdr:col>
                    <xdr:colOff>1066800</xdr:colOff>
                    <xdr:row>22</xdr:row>
                    <xdr:rowOff>222250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4</xdr:col>
                    <xdr:colOff>0</xdr:colOff>
                    <xdr:row>46</xdr:row>
                    <xdr:rowOff>0</xdr:rowOff>
                  </from>
                  <to>
                    <xdr:col>4</xdr:col>
                    <xdr:colOff>514350</xdr:colOff>
                    <xdr:row>47</xdr:row>
                    <xdr:rowOff>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4</xdr:col>
                    <xdr:colOff>552450</xdr:colOff>
                    <xdr:row>46</xdr:row>
                    <xdr:rowOff>0</xdr:rowOff>
                  </from>
                  <to>
                    <xdr:col>4</xdr:col>
                    <xdr:colOff>1066800</xdr:colOff>
                    <xdr:row>47</xdr:row>
                    <xdr:rowOff>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4</xdr:col>
                    <xdr:colOff>38100</xdr:colOff>
                    <xdr:row>60</xdr:row>
                    <xdr:rowOff>165100</xdr:rowOff>
                  </from>
                  <to>
                    <xdr:col>4</xdr:col>
                    <xdr:colOff>666750</xdr:colOff>
                    <xdr:row>60</xdr:row>
                    <xdr:rowOff>495300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4</xdr:col>
                    <xdr:colOff>711200</xdr:colOff>
                    <xdr:row>60</xdr:row>
                    <xdr:rowOff>165100</xdr:rowOff>
                  </from>
                  <to>
                    <xdr:col>4</xdr:col>
                    <xdr:colOff>1333500</xdr:colOff>
                    <xdr:row>60</xdr:row>
                    <xdr:rowOff>495300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4</xdr:col>
                    <xdr:colOff>1327150</xdr:colOff>
                    <xdr:row>60</xdr:row>
                    <xdr:rowOff>165100</xdr:rowOff>
                  </from>
                  <to>
                    <xdr:col>4</xdr:col>
                    <xdr:colOff>2298700</xdr:colOff>
                    <xdr:row>60</xdr:row>
                    <xdr:rowOff>495300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4</xdr:col>
                    <xdr:colOff>0</xdr:colOff>
                    <xdr:row>69</xdr:row>
                    <xdr:rowOff>0</xdr:rowOff>
                  </from>
                  <to>
                    <xdr:col>4</xdr:col>
                    <xdr:colOff>514350</xdr:colOff>
                    <xdr:row>70</xdr:row>
                    <xdr:rowOff>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4</xdr:col>
                    <xdr:colOff>552450</xdr:colOff>
                    <xdr:row>69</xdr:row>
                    <xdr:rowOff>0</xdr:rowOff>
                  </from>
                  <to>
                    <xdr:col>4</xdr:col>
                    <xdr:colOff>1066800</xdr:colOff>
                    <xdr:row>70</xdr:row>
                    <xdr:rowOff>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4</xdr:col>
                    <xdr:colOff>1060450</xdr:colOff>
                    <xdr:row>69</xdr:row>
                    <xdr:rowOff>0</xdr:rowOff>
                  </from>
                  <to>
                    <xdr:col>4</xdr:col>
                    <xdr:colOff>1854200</xdr:colOff>
                    <xdr:row>70</xdr:row>
                    <xdr:rowOff>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3</xdr:col>
                    <xdr:colOff>69850</xdr:colOff>
                    <xdr:row>14</xdr:row>
                    <xdr:rowOff>336550</xdr:rowOff>
                  </from>
                  <to>
                    <xdr:col>6</xdr:col>
                    <xdr:colOff>603250</xdr:colOff>
                    <xdr:row>14</xdr:row>
                    <xdr:rowOff>571500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3</xdr:col>
                    <xdr:colOff>69850</xdr:colOff>
                    <xdr:row>14</xdr:row>
                    <xdr:rowOff>50800</xdr:rowOff>
                  </from>
                  <to>
                    <xdr:col>5</xdr:col>
                    <xdr:colOff>2241550</xdr:colOff>
                    <xdr:row>14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8F72-402F-4A09-BB73-076DBA742EEB}">
  <dimension ref="B1:I42"/>
  <sheetViews>
    <sheetView topLeftCell="B13" zoomScaleNormal="100" workbookViewId="0">
      <selection activeCell="N36" sqref="N36"/>
    </sheetView>
  </sheetViews>
  <sheetFormatPr defaultColWidth="9.1796875" defaultRowHeight="14" x14ac:dyDescent="0.35"/>
  <cols>
    <col min="1" max="2" width="1.81640625" style="234" customWidth="1"/>
    <col min="3" max="3" width="50" style="234" customWidth="1"/>
    <col min="4" max="4" width="29.453125" style="234" customWidth="1"/>
    <col min="5" max="5" width="19.453125" style="234" customWidth="1"/>
    <col min="6" max="6" width="21.1796875" style="234" customWidth="1"/>
    <col min="7" max="7" width="26.26953125" style="234" customWidth="1"/>
    <col min="8" max="8" width="57.453125" style="234" bestFit="1" customWidth="1"/>
    <col min="9" max="10" width="1.81640625" style="234" customWidth="1"/>
    <col min="11" max="16384" width="9.1796875" style="234"/>
  </cols>
  <sheetData>
    <row r="1" spans="2:9" ht="14.5" thickBot="1" x14ac:dyDescent="0.4"/>
    <row r="2" spans="2:9" ht="14.5" thickBot="1" x14ac:dyDescent="0.4">
      <c r="B2" s="261"/>
      <c r="C2" s="262"/>
      <c r="D2" s="262"/>
      <c r="E2" s="262"/>
      <c r="F2" s="262"/>
      <c r="G2" s="262"/>
      <c r="H2" s="262"/>
      <c r="I2" s="263"/>
    </row>
    <row r="3" spans="2:9" ht="20.5" thickBot="1" x14ac:dyDescent="0.4">
      <c r="B3" s="231"/>
      <c r="C3" s="963" t="s">
        <v>599</v>
      </c>
      <c r="D3" s="964"/>
      <c r="E3" s="964"/>
      <c r="F3" s="964"/>
      <c r="G3" s="964"/>
      <c r="H3" s="965"/>
      <c r="I3" s="264"/>
    </row>
    <row r="4" spans="2:9" x14ac:dyDescent="0.35">
      <c r="B4" s="231"/>
      <c r="C4" s="233"/>
      <c r="D4" s="233"/>
      <c r="E4" s="233"/>
      <c r="F4" s="233"/>
      <c r="G4" s="233"/>
      <c r="H4" s="233"/>
      <c r="I4" s="264"/>
    </row>
    <row r="5" spans="2:9" x14ac:dyDescent="0.35">
      <c r="B5" s="231"/>
      <c r="C5" s="233"/>
      <c r="D5" s="233"/>
      <c r="E5" s="233"/>
      <c r="F5" s="233"/>
      <c r="G5" s="233"/>
      <c r="H5" s="233"/>
      <c r="I5" s="264"/>
    </row>
    <row r="6" spans="2:9" x14ac:dyDescent="0.35">
      <c r="B6" s="231"/>
      <c r="C6" s="265" t="s">
        <v>600</v>
      </c>
      <c r="D6" s="233"/>
      <c r="E6" s="233"/>
      <c r="F6" s="233"/>
      <c r="G6" s="233"/>
      <c r="H6" s="233"/>
      <c r="I6" s="264"/>
    </row>
    <row r="7" spans="2:9" ht="14.5" thickBot="1" x14ac:dyDescent="0.4">
      <c r="B7" s="231"/>
      <c r="C7" s="233"/>
      <c r="D7" s="233"/>
      <c r="E7" s="233"/>
      <c r="F7" s="233"/>
      <c r="G7" s="233"/>
      <c r="H7" s="233"/>
      <c r="I7" s="264"/>
    </row>
    <row r="8" spans="2:9" ht="45" customHeight="1" x14ac:dyDescent="0.35">
      <c r="B8" s="231"/>
      <c r="C8" s="885" t="s">
        <v>601</v>
      </c>
      <c r="D8" s="886"/>
      <c r="E8" s="894" t="s">
        <v>602</v>
      </c>
      <c r="F8" s="894"/>
      <c r="G8" s="894"/>
      <c r="H8" s="895"/>
      <c r="I8" s="264"/>
    </row>
    <row r="9" spans="2:9" ht="45" customHeight="1" thickBot="1" x14ac:dyDescent="0.4">
      <c r="B9" s="231"/>
      <c r="C9" s="872" t="s">
        <v>603</v>
      </c>
      <c r="D9" s="873"/>
      <c r="E9" s="883" t="s">
        <v>604</v>
      </c>
      <c r="F9" s="883"/>
      <c r="G9" s="883"/>
      <c r="H9" s="884"/>
      <c r="I9" s="264"/>
    </row>
    <row r="10" spans="2:9" ht="15" customHeight="1" thickBot="1" x14ac:dyDescent="0.4">
      <c r="B10" s="231"/>
      <c r="C10" s="961"/>
      <c r="D10" s="961"/>
      <c r="E10" s="962"/>
      <c r="F10" s="962"/>
      <c r="G10" s="962"/>
      <c r="H10" s="962"/>
      <c r="I10" s="264"/>
    </row>
    <row r="11" spans="2:9" ht="30" customHeight="1" x14ac:dyDescent="0.35">
      <c r="B11" s="231"/>
      <c r="C11" s="885" t="s">
        <v>605</v>
      </c>
      <c r="D11" s="886"/>
      <c r="E11" s="886"/>
      <c r="F11" s="886"/>
      <c r="G11" s="886"/>
      <c r="H11" s="948"/>
      <c r="I11" s="264"/>
    </row>
    <row r="12" spans="2:9" x14ac:dyDescent="0.35">
      <c r="B12" s="231"/>
      <c r="C12" s="266" t="s">
        <v>606</v>
      </c>
      <c r="D12" s="267" t="s">
        <v>607</v>
      </c>
      <c r="E12" s="267" t="s">
        <v>3</v>
      </c>
      <c r="F12" s="267" t="s">
        <v>4</v>
      </c>
      <c r="G12" s="267" t="s">
        <v>608</v>
      </c>
      <c r="H12" s="189" t="s">
        <v>609</v>
      </c>
      <c r="I12" s="264"/>
    </row>
    <row r="13" spans="2:9" ht="409.5" customHeight="1" x14ac:dyDescent="0.35">
      <c r="B13" s="231"/>
      <c r="C13" s="838" t="s">
        <v>610</v>
      </c>
      <c r="D13" s="856" t="s">
        <v>611</v>
      </c>
      <c r="E13" s="856" t="s">
        <v>612</v>
      </c>
      <c r="F13" s="856" t="s">
        <v>613</v>
      </c>
      <c r="G13" s="856" t="s">
        <v>614</v>
      </c>
      <c r="H13" s="959" t="s">
        <v>646</v>
      </c>
      <c r="I13" s="264"/>
    </row>
    <row r="14" spans="2:9" ht="210" customHeight="1" x14ac:dyDescent="0.35">
      <c r="B14" s="231"/>
      <c r="C14" s="958"/>
      <c r="D14" s="858"/>
      <c r="E14" s="858"/>
      <c r="F14" s="858"/>
      <c r="G14" s="858"/>
      <c r="H14" s="960"/>
      <c r="I14" s="264"/>
    </row>
    <row r="15" spans="2:9" ht="127.5" customHeight="1" x14ac:dyDescent="0.35">
      <c r="B15" s="231"/>
      <c r="C15" s="259" t="s">
        <v>615</v>
      </c>
      <c r="D15" s="228" t="s">
        <v>616</v>
      </c>
      <c r="E15" s="228" t="s">
        <v>617</v>
      </c>
      <c r="F15" s="228" t="s">
        <v>613</v>
      </c>
      <c r="G15" s="228" t="s">
        <v>618</v>
      </c>
      <c r="H15" s="472" t="s">
        <v>619</v>
      </c>
      <c r="I15" s="264"/>
    </row>
    <row r="16" spans="2:9" ht="264" customHeight="1" x14ac:dyDescent="0.35">
      <c r="B16" s="231"/>
      <c r="C16" s="259" t="s">
        <v>620</v>
      </c>
      <c r="D16" s="228" t="s">
        <v>621</v>
      </c>
      <c r="E16" s="228" t="s">
        <v>622</v>
      </c>
      <c r="F16" s="228" t="s">
        <v>613</v>
      </c>
      <c r="G16" s="206" t="s">
        <v>623</v>
      </c>
      <c r="H16" s="472" t="s">
        <v>624</v>
      </c>
      <c r="I16" s="264"/>
    </row>
    <row r="17" spans="2:9" ht="110.25" customHeight="1" thickBot="1" x14ac:dyDescent="0.4">
      <c r="B17" s="231"/>
      <c r="C17" s="268" t="s">
        <v>625</v>
      </c>
      <c r="D17" s="269" t="s">
        <v>626</v>
      </c>
      <c r="E17" s="269" t="s">
        <v>627</v>
      </c>
      <c r="F17" s="269" t="s">
        <v>628</v>
      </c>
      <c r="G17" s="269" t="s">
        <v>629</v>
      </c>
      <c r="H17" s="473" t="s">
        <v>630</v>
      </c>
      <c r="I17" s="264"/>
    </row>
    <row r="18" spans="2:9" ht="19.5" customHeight="1" x14ac:dyDescent="0.35">
      <c r="B18" s="231"/>
      <c r="C18" s="233"/>
      <c r="D18" s="233"/>
      <c r="E18" s="233"/>
      <c r="F18" s="233"/>
      <c r="G18" s="233"/>
      <c r="H18" s="233"/>
      <c r="I18" s="264"/>
    </row>
    <row r="19" spans="2:9" ht="19.5" customHeight="1" x14ac:dyDescent="0.35">
      <c r="B19" s="231"/>
      <c r="C19" s="265" t="s">
        <v>631</v>
      </c>
      <c r="D19" s="233"/>
      <c r="E19" s="233"/>
      <c r="F19" s="233"/>
      <c r="G19" s="233"/>
      <c r="H19" s="233"/>
      <c r="I19" s="264"/>
    </row>
    <row r="20" spans="2:9" ht="19.5" customHeight="1" thickBot="1" x14ac:dyDescent="0.4">
      <c r="B20" s="231"/>
      <c r="C20" s="265"/>
      <c r="D20" s="233"/>
      <c r="E20" s="233"/>
      <c r="F20" s="233"/>
      <c r="G20" s="233"/>
      <c r="H20" s="233"/>
      <c r="I20" s="264"/>
    </row>
    <row r="21" spans="2:9" ht="30" customHeight="1" x14ac:dyDescent="0.35">
      <c r="B21" s="231"/>
      <c r="C21" s="949" t="s">
        <v>632</v>
      </c>
      <c r="D21" s="950"/>
      <c r="E21" s="950"/>
      <c r="F21" s="950"/>
      <c r="G21" s="950"/>
      <c r="H21" s="951"/>
      <c r="I21" s="264"/>
    </row>
    <row r="22" spans="2:9" ht="30" customHeight="1" x14ac:dyDescent="0.35">
      <c r="B22" s="231"/>
      <c r="C22" s="952" t="s">
        <v>633</v>
      </c>
      <c r="D22" s="945"/>
      <c r="E22" s="945" t="s">
        <v>609</v>
      </c>
      <c r="F22" s="945"/>
      <c r="G22" s="945"/>
      <c r="H22" s="946"/>
      <c r="I22" s="264"/>
    </row>
    <row r="23" spans="2:9" ht="94.5" customHeight="1" thickBot="1" x14ac:dyDescent="0.4">
      <c r="B23" s="231"/>
      <c r="C23" s="953" t="s">
        <v>634</v>
      </c>
      <c r="D23" s="954"/>
      <c r="E23" s="955" t="s">
        <v>647</v>
      </c>
      <c r="F23" s="956"/>
      <c r="G23" s="956"/>
      <c r="H23" s="957"/>
      <c r="I23" s="264"/>
    </row>
    <row r="24" spans="2:9" x14ac:dyDescent="0.35">
      <c r="B24" s="231"/>
      <c r="C24" s="233"/>
      <c r="D24" s="233"/>
      <c r="E24" s="233"/>
      <c r="F24" s="233"/>
      <c r="G24" s="233"/>
      <c r="H24" s="233"/>
      <c r="I24" s="264"/>
    </row>
    <row r="25" spans="2:9" x14ac:dyDescent="0.35">
      <c r="B25" s="231"/>
      <c r="C25" s="233"/>
      <c r="D25" s="233"/>
      <c r="E25" s="233"/>
      <c r="F25" s="233"/>
      <c r="G25" s="233"/>
      <c r="H25" s="233"/>
      <c r="I25" s="264"/>
    </row>
    <row r="26" spans="2:9" x14ac:dyDescent="0.35">
      <c r="B26" s="231"/>
      <c r="C26" s="265" t="s">
        <v>635</v>
      </c>
      <c r="D26" s="265"/>
      <c r="E26" s="233"/>
      <c r="F26" s="233"/>
      <c r="G26" s="233"/>
      <c r="H26" s="233"/>
      <c r="I26" s="264"/>
    </row>
    <row r="27" spans="2:9" ht="14.5" thickBot="1" x14ac:dyDescent="0.4">
      <c r="B27" s="231"/>
      <c r="C27" s="270"/>
      <c r="D27" s="233"/>
      <c r="E27" s="233"/>
      <c r="F27" s="233"/>
      <c r="G27" s="233"/>
      <c r="H27" s="233"/>
      <c r="I27" s="264"/>
    </row>
    <row r="28" spans="2:9" ht="138.75" customHeight="1" x14ac:dyDescent="0.35">
      <c r="B28" s="231"/>
      <c r="C28" s="885" t="s">
        <v>636</v>
      </c>
      <c r="D28" s="886"/>
      <c r="E28" s="933" t="s">
        <v>637</v>
      </c>
      <c r="F28" s="934"/>
      <c r="G28" s="934"/>
      <c r="H28" s="935"/>
      <c r="I28" s="264"/>
    </row>
    <row r="29" spans="2:9" ht="45" customHeight="1" x14ac:dyDescent="0.35">
      <c r="B29" s="231"/>
      <c r="C29" s="889" t="s">
        <v>638</v>
      </c>
      <c r="D29" s="890"/>
      <c r="E29" s="936" t="s">
        <v>1225</v>
      </c>
      <c r="F29" s="936"/>
      <c r="G29" s="936"/>
      <c r="H29" s="937"/>
      <c r="I29" s="264"/>
    </row>
    <row r="30" spans="2:9" ht="96.75" customHeight="1" x14ac:dyDescent="0.35">
      <c r="B30" s="231"/>
      <c r="C30" s="889" t="s">
        <v>639</v>
      </c>
      <c r="D30" s="890"/>
      <c r="E30" s="814" t="s">
        <v>640</v>
      </c>
      <c r="F30" s="938"/>
      <c r="G30" s="938"/>
      <c r="H30" s="939"/>
      <c r="I30" s="264"/>
    </row>
    <row r="31" spans="2:9" ht="64.5" customHeight="1" x14ac:dyDescent="0.35">
      <c r="B31" s="231"/>
      <c r="C31" s="889" t="s">
        <v>641</v>
      </c>
      <c r="D31" s="890"/>
      <c r="E31" s="814" t="s">
        <v>648</v>
      </c>
      <c r="F31" s="938"/>
      <c r="G31" s="938"/>
      <c r="H31" s="939"/>
      <c r="I31" s="264"/>
    </row>
    <row r="32" spans="2:9" ht="71.25" customHeight="1" thickBot="1" x14ac:dyDescent="0.4">
      <c r="B32" s="231"/>
      <c r="C32" s="872" t="s">
        <v>642</v>
      </c>
      <c r="D32" s="873"/>
      <c r="E32" s="941" t="s">
        <v>649</v>
      </c>
      <c r="F32" s="941"/>
      <c r="G32" s="941"/>
      <c r="H32" s="942"/>
      <c r="I32" s="264"/>
    </row>
    <row r="33" spans="2:9" customFormat="1" ht="15" customHeight="1" x14ac:dyDescent="0.35">
      <c r="B33" s="175"/>
      <c r="C33" s="214"/>
      <c r="D33" s="214"/>
      <c r="E33" s="214"/>
      <c r="F33" s="214"/>
      <c r="G33" s="214"/>
      <c r="H33" s="214"/>
      <c r="I33" s="252"/>
    </row>
    <row r="34" spans="2:9" x14ac:dyDescent="0.35">
      <c r="B34" s="231"/>
      <c r="C34" s="254"/>
      <c r="D34" s="233"/>
      <c r="E34" s="233"/>
      <c r="F34" s="233"/>
      <c r="G34" s="233"/>
      <c r="H34" s="233"/>
      <c r="I34" s="264"/>
    </row>
    <row r="35" spans="2:9" x14ac:dyDescent="0.35">
      <c r="B35" s="231"/>
      <c r="C35" s="265" t="s">
        <v>643</v>
      </c>
      <c r="D35" s="233"/>
      <c r="E35" s="233"/>
      <c r="F35" s="233"/>
      <c r="G35" s="233"/>
      <c r="H35" s="233"/>
      <c r="I35" s="264"/>
    </row>
    <row r="36" spans="2:9" ht="14.5" thickBot="1" x14ac:dyDescent="0.4">
      <c r="B36" s="231"/>
      <c r="C36" s="265"/>
      <c r="D36" s="233"/>
      <c r="E36" s="233"/>
      <c r="F36" s="233"/>
      <c r="G36" s="233"/>
      <c r="H36" s="233"/>
      <c r="I36" s="264"/>
    </row>
    <row r="37" spans="2:9" ht="45" customHeight="1" x14ac:dyDescent="0.35">
      <c r="B37" s="231"/>
      <c r="C37" s="885" t="s">
        <v>644</v>
      </c>
      <c r="D37" s="886"/>
      <c r="E37" s="943"/>
      <c r="F37" s="943"/>
      <c r="G37" s="943"/>
      <c r="H37" s="944"/>
      <c r="I37" s="264"/>
    </row>
    <row r="38" spans="2:9" ht="45" customHeight="1" x14ac:dyDescent="0.35">
      <c r="B38" s="231"/>
      <c r="C38" s="889" t="s">
        <v>645</v>
      </c>
      <c r="D38" s="890"/>
      <c r="E38" s="945" t="s">
        <v>594</v>
      </c>
      <c r="F38" s="945"/>
      <c r="G38" s="945"/>
      <c r="H38" s="946"/>
      <c r="I38" s="264"/>
    </row>
    <row r="39" spans="2:9" ht="45" customHeight="1" x14ac:dyDescent="0.35">
      <c r="B39" s="231"/>
      <c r="C39" s="947" t="s">
        <v>595</v>
      </c>
      <c r="D39" s="891"/>
      <c r="E39" s="891" t="s">
        <v>109</v>
      </c>
      <c r="F39" s="891"/>
      <c r="G39" s="891"/>
      <c r="H39" s="892"/>
      <c r="I39" s="264"/>
    </row>
    <row r="40" spans="2:9" ht="45" customHeight="1" thickBot="1" x14ac:dyDescent="0.4">
      <c r="B40" s="231"/>
      <c r="C40" s="940"/>
      <c r="D40" s="883"/>
      <c r="E40" s="870"/>
      <c r="F40" s="870"/>
      <c r="G40" s="870"/>
      <c r="H40" s="871"/>
      <c r="I40" s="264"/>
    </row>
    <row r="41" spans="2:9" x14ac:dyDescent="0.35">
      <c r="B41" s="231"/>
      <c r="C41" s="233"/>
      <c r="D41" s="233"/>
      <c r="E41" s="233"/>
      <c r="F41" s="233"/>
      <c r="G41" s="233"/>
      <c r="H41" s="233"/>
      <c r="I41" s="264"/>
    </row>
    <row r="42" spans="2:9" ht="14.5" thickBot="1" x14ac:dyDescent="0.4">
      <c r="B42" s="271"/>
      <c r="C42" s="272"/>
      <c r="D42" s="272"/>
      <c r="E42" s="272"/>
      <c r="F42" s="272"/>
      <c r="G42" s="272"/>
      <c r="H42" s="272"/>
      <c r="I42" s="273"/>
    </row>
  </sheetData>
  <mergeCells count="37">
    <mergeCell ref="C10:D10"/>
    <mergeCell ref="E10:H10"/>
    <mergeCell ref="C3:H3"/>
    <mergeCell ref="C8:D8"/>
    <mergeCell ref="E8:H8"/>
    <mergeCell ref="C9:D9"/>
    <mergeCell ref="E9:H9"/>
    <mergeCell ref="C11:H11"/>
    <mergeCell ref="C21:H21"/>
    <mergeCell ref="C22:D22"/>
    <mergeCell ref="E22:H22"/>
    <mergeCell ref="C23:D23"/>
    <mergeCell ref="E23:H23"/>
    <mergeCell ref="C13:C14"/>
    <mergeCell ref="D13:D14"/>
    <mergeCell ref="E13:E14"/>
    <mergeCell ref="G13:G14"/>
    <mergeCell ref="F13:F14"/>
    <mergeCell ref="H13:H14"/>
    <mergeCell ref="C40:D40"/>
    <mergeCell ref="E40:H40"/>
    <mergeCell ref="C31:D31"/>
    <mergeCell ref="E31:H31"/>
    <mergeCell ref="C32:D32"/>
    <mergeCell ref="E32:H32"/>
    <mergeCell ref="C37:D37"/>
    <mergeCell ref="E37:H37"/>
    <mergeCell ref="C38:D38"/>
    <mergeCell ref="E38:H38"/>
    <mergeCell ref="C39:D39"/>
    <mergeCell ref="E39:H39"/>
    <mergeCell ref="C28:D28"/>
    <mergeCell ref="E28:H28"/>
    <mergeCell ref="C29:D29"/>
    <mergeCell ref="E29:H29"/>
    <mergeCell ref="C30:D30"/>
    <mergeCell ref="E30:H30"/>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0</xdr:colOff>
                    <xdr:row>36</xdr:row>
                    <xdr:rowOff>0</xdr:rowOff>
                  </from>
                  <to>
                    <xdr:col>4</xdr:col>
                    <xdr:colOff>508000</xdr:colOff>
                    <xdr:row>37</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546100</xdr:colOff>
                    <xdr:row>36</xdr:row>
                    <xdr:rowOff>0</xdr:rowOff>
                  </from>
                  <to>
                    <xdr:col>4</xdr:col>
                    <xdr:colOff>1054100</xdr:colOff>
                    <xdr:row>37</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1047750</xdr:colOff>
                    <xdr:row>36</xdr:row>
                    <xdr:rowOff>0</xdr:rowOff>
                  </from>
                  <to>
                    <xdr:col>5</xdr:col>
                    <xdr:colOff>476250</xdr:colOff>
                    <xdr:row>37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F5814-C9B6-4BDE-9071-6E35294B860E}">
  <dimension ref="B1:F34"/>
  <sheetViews>
    <sheetView topLeftCell="A4" workbookViewId="0">
      <selection activeCell="D17" sqref="D17"/>
    </sheetView>
  </sheetViews>
  <sheetFormatPr defaultColWidth="9.26953125" defaultRowHeight="14" x14ac:dyDescent="0.3"/>
  <cols>
    <col min="1" max="2" width="1.7265625" style="18" customWidth="1"/>
    <col min="3" max="3" width="11.453125" style="308" customWidth="1"/>
    <col min="4" max="4" width="116" style="44" customWidth="1"/>
    <col min="5" max="6" width="1.7265625" style="18" customWidth="1"/>
    <col min="7" max="16384" width="9.26953125" style="18"/>
  </cols>
  <sheetData>
    <row r="1" spans="2:6" ht="10.5" customHeight="1" thickBot="1" x14ac:dyDescent="0.35"/>
    <row r="2" spans="2:6" ht="14.5" thickBot="1" x14ac:dyDescent="0.35">
      <c r="B2" s="309"/>
      <c r="C2" s="310"/>
      <c r="D2" s="311"/>
      <c r="E2" s="312"/>
    </row>
    <row r="3" spans="2:6" ht="20.5" thickBot="1" x14ac:dyDescent="0.45">
      <c r="B3" s="313"/>
      <c r="C3" s="918" t="s">
        <v>708</v>
      </c>
      <c r="D3" s="920"/>
      <c r="E3" s="314"/>
    </row>
    <row r="4" spans="2:6" ht="20" x14ac:dyDescent="0.4">
      <c r="B4" s="313"/>
      <c r="C4" s="315"/>
      <c r="D4" s="315"/>
      <c r="E4" s="314"/>
    </row>
    <row r="5" spans="2:6" ht="20" x14ac:dyDescent="0.4">
      <c r="B5" s="313"/>
      <c r="C5" s="221" t="s">
        <v>709</v>
      </c>
      <c r="D5" s="315"/>
      <c r="E5" s="314"/>
    </row>
    <row r="6" spans="2:6" ht="14.5" thickBot="1" x14ac:dyDescent="0.35">
      <c r="B6" s="313"/>
      <c r="C6" s="84"/>
      <c r="D6" s="240"/>
      <c r="E6" s="314"/>
    </row>
    <row r="7" spans="2:6" ht="30" customHeight="1" x14ac:dyDescent="0.3">
      <c r="B7" s="313"/>
      <c r="C7" s="316" t="s">
        <v>710</v>
      </c>
      <c r="D7" s="317" t="s">
        <v>711</v>
      </c>
      <c r="E7" s="314"/>
    </row>
    <row r="8" spans="2:6" ht="42" x14ac:dyDescent="0.3">
      <c r="B8" s="313"/>
      <c r="C8" s="266">
        <v>1</v>
      </c>
      <c r="D8" s="14" t="s">
        <v>712</v>
      </c>
      <c r="E8" s="314"/>
      <c r="F8" s="318"/>
    </row>
    <row r="9" spans="2:6" x14ac:dyDescent="0.3">
      <c r="B9" s="313"/>
      <c r="C9" s="266">
        <v>2</v>
      </c>
      <c r="D9" s="480" t="s">
        <v>713</v>
      </c>
      <c r="E9" s="314"/>
    </row>
    <row r="10" spans="2:6" ht="42" x14ac:dyDescent="0.3">
      <c r="B10" s="313"/>
      <c r="C10" s="266">
        <v>3</v>
      </c>
      <c r="D10" s="579" t="s">
        <v>714</v>
      </c>
      <c r="E10" s="314"/>
    </row>
    <row r="11" spans="2:6" x14ac:dyDescent="0.3">
      <c r="B11" s="313"/>
      <c r="C11" s="266">
        <v>4</v>
      </c>
      <c r="D11" s="579" t="s">
        <v>715</v>
      </c>
      <c r="E11" s="314"/>
    </row>
    <row r="12" spans="2:6" ht="28" x14ac:dyDescent="0.3">
      <c r="B12" s="313"/>
      <c r="C12" s="266">
        <v>5</v>
      </c>
      <c r="D12" s="14" t="s">
        <v>716</v>
      </c>
      <c r="E12" s="314"/>
    </row>
    <row r="13" spans="2:6" x14ac:dyDescent="0.3">
      <c r="B13" s="313"/>
      <c r="C13" s="266">
        <v>6</v>
      </c>
      <c r="D13" s="14" t="s">
        <v>717</v>
      </c>
      <c r="E13" s="314"/>
    </row>
    <row r="14" spans="2:6" ht="28" x14ac:dyDescent="0.3">
      <c r="B14" s="313"/>
      <c r="C14" s="266">
        <v>7</v>
      </c>
      <c r="D14" s="14" t="s">
        <v>718</v>
      </c>
      <c r="E14" s="314"/>
    </row>
    <row r="15" spans="2:6" x14ac:dyDescent="0.3">
      <c r="B15" s="313"/>
      <c r="C15" s="266">
        <v>8</v>
      </c>
      <c r="D15" s="579" t="s">
        <v>719</v>
      </c>
      <c r="E15" s="314"/>
    </row>
    <row r="16" spans="2:6" x14ac:dyDescent="0.3">
      <c r="B16" s="313"/>
      <c r="C16" s="266">
        <v>9</v>
      </c>
      <c r="D16" s="14" t="s">
        <v>720</v>
      </c>
      <c r="E16" s="314"/>
    </row>
    <row r="17" spans="2:5" x14ac:dyDescent="0.3">
      <c r="B17" s="313"/>
      <c r="C17" s="266">
        <v>10</v>
      </c>
      <c r="D17" s="674" t="s">
        <v>721</v>
      </c>
      <c r="E17" s="314"/>
    </row>
    <row r="18" spans="2:5" ht="28.5" thickBot="1" x14ac:dyDescent="0.35">
      <c r="B18" s="313"/>
      <c r="C18" s="320">
        <v>11</v>
      </c>
      <c r="D18" s="321" t="s">
        <v>722</v>
      </c>
      <c r="E18" s="314"/>
    </row>
    <row r="19" spans="2:5" x14ac:dyDescent="0.3">
      <c r="B19" s="313"/>
      <c r="C19" s="322"/>
      <c r="D19" s="235"/>
      <c r="E19" s="314"/>
    </row>
    <row r="20" spans="2:5" x14ac:dyDescent="0.3">
      <c r="B20" s="313"/>
      <c r="C20" s="221" t="s">
        <v>723</v>
      </c>
      <c r="D20" s="235"/>
      <c r="E20" s="314"/>
    </row>
    <row r="21" spans="2:5" ht="14.5" thickBot="1" x14ac:dyDescent="0.35">
      <c r="B21" s="313"/>
      <c r="C21" s="84"/>
      <c r="D21" s="235"/>
      <c r="E21" s="314"/>
    </row>
    <row r="22" spans="2:5" ht="30" customHeight="1" x14ac:dyDescent="0.3">
      <c r="B22" s="313"/>
      <c r="C22" s="316" t="s">
        <v>710</v>
      </c>
      <c r="D22" s="317" t="s">
        <v>711</v>
      </c>
      <c r="E22" s="314"/>
    </row>
    <row r="23" spans="2:5" x14ac:dyDescent="0.3">
      <c r="B23" s="313"/>
      <c r="C23" s="266">
        <v>1</v>
      </c>
      <c r="D23" s="319" t="s">
        <v>724</v>
      </c>
      <c r="E23" s="314"/>
    </row>
    <row r="24" spans="2:5" x14ac:dyDescent="0.3">
      <c r="B24" s="313"/>
      <c r="C24" s="266">
        <v>2</v>
      </c>
      <c r="D24" s="14" t="s">
        <v>725</v>
      </c>
      <c r="E24" s="314"/>
    </row>
    <row r="25" spans="2:5" x14ac:dyDescent="0.3">
      <c r="B25" s="313"/>
      <c r="C25" s="266">
        <v>3</v>
      </c>
      <c r="D25" s="14" t="s">
        <v>726</v>
      </c>
      <c r="E25" s="314"/>
    </row>
    <row r="26" spans="2:5" x14ac:dyDescent="0.3">
      <c r="B26" s="313"/>
      <c r="C26" s="266">
        <v>4</v>
      </c>
      <c r="D26" s="14" t="s">
        <v>727</v>
      </c>
      <c r="E26" s="314"/>
    </row>
    <row r="27" spans="2:5" x14ac:dyDescent="0.3">
      <c r="B27" s="313"/>
      <c r="C27" s="266">
        <v>5</v>
      </c>
      <c r="D27" s="14" t="s">
        <v>728</v>
      </c>
      <c r="E27" s="314"/>
    </row>
    <row r="28" spans="2:5" ht="42.5" thickBot="1" x14ac:dyDescent="0.35">
      <c r="B28" s="313"/>
      <c r="C28" s="320">
        <v>6</v>
      </c>
      <c r="D28" s="321" t="s">
        <v>729</v>
      </c>
      <c r="E28" s="314"/>
    </row>
    <row r="29" spans="2:5" ht="14.5" thickBot="1" x14ac:dyDescent="0.35">
      <c r="B29" s="323"/>
      <c r="C29" s="324"/>
      <c r="D29" s="325"/>
      <c r="E29" s="326"/>
    </row>
    <row r="30" spans="2:5" x14ac:dyDescent="0.3">
      <c r="D30" s="318"/>
    </row>
    <row r="31" spans="2:5" x14ac:dyDescent="0.3">
      <c r="D31" s="318"/>
    </row>
    <row r="32" spans="2:5" x14ac:dyDescent="0.3">
      <c r="D32" s="318"/>
    </row>
    <row r="33" spans="4:4" x14ac:dyDescent="0.3">
      <c r="D33" s="318"/>
    </row>
    <row r="34" spans="4:4" x14ac:dyDescent="0.3">
      <c r="D34" s="318"/>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AB0DD-D733-42AC-A73E-60E635FA5E64}">
  <dimension ref="A1:AZ122"/>
  <sheetViews>
    <sheetView topLeftCell="A55" zoomScaleNormal="100" zoomScaleSheetLayoutView="100" zoomScalePageLayoutView="80" workbookViewId="0">
      <selection activeCell="D27" sqref="D27:K28"/>
    </sheetView>
  </sheetViews>
  <sheetFormatPr defaultColWidth="8.7265625" defaultRowHeight="14.5" x14ac:dyDescent="0.35"/>
  <cols>
    <col min="1" max="2" width="2.26953125" customWidth="1"/>
    <col min="3" max="3" width="22.453125" style="249" customWidth="1"/>
    <col min="4" max="4" width="15.453125" customWidth="1"/>
    <col min="5" max="5" width="15" customWidth="1"/>
    <col min="6" max="6" width="16.26953125" customWidth="1"/>
    <col min="7" max="7" width="12.1796875" customWidth="1"/>
    <col min="8" max="8" width="18.7265625" customWidth="1"/>
    <col min="9" max="9" width="9.7265625" customWidth="1"/>
    <col min="10" max="10" width="30" customWidth="1"/>
    <col min="11" max="11" width="13.7265625" customWidth="1"/>
    <col min="12" max="12" width="2.7265625" customWidth="1"/>
    <col min="13" max="13" width="2" customWidth="1"/>
    <col min="14" max="14" width="8.81640625" customWidth="1"/>
  </cols>
  <sheetData>
    <row r="1" spans="1:52" ht="15" thickBot="1" x14ac:dyDescent="0.4">
      <c r="A1" s="18"/>
      <c r="B1" s="18"/>
      <c r="C1" s="35"/>
      <c r="D1" s="18"/>
      <c r="E1" s="18"/>
      <c r="F1" s="18"/>
      <c r="G1" s="18"/>
      <c r="H1" s="18"/>
      <c r="I1" s="18"/>
      <c r="L1" s="18"/>
    </row>
    <row r="2" spans="1:52" ht="15" thickBot="1" x14ac:dyDescent="0.4">
      <c r="A2" s="18"/>
      <c r="B2" s="1"/>
      <c r="C2" s="2"/>
      <c r="D2" s="3"/>
      <c r="E2" s="3"/>
      <c r="F2" s="3"/>
      <c r="G2" s="3"/>
      <c r="H2" s="3"/>
      <c r="I2" s="3"/>
      <c r="J2" s="173"/>
      <c r="K2" s="173"/>
      <c r="L2" s="4"/>
    </row>
    <row r="3" spans="1:52" ht="20.5" thickBot="1" x14ac:dyDescent="0.45">
      <c r="A3" s="18"/>
      <c r="B3" s="175"/>
      <c r="C3" s="803" t="s">
        <v>650</v>
      </c>
      <c r="D3" s="804"/>
      <c r="E3" s="804"/>
      <c r="F3" s="804"/>
      <c r="G3" s="804"/>
      <c r="H3" s="804"/>
      <c r="I3" s="804"/>
      <c r="J3" s="804"/>
      <c r="K3" s="805"/>
      <c r="L3" s="274"/>
    </row>
    <row r="4" spans="1:52" ht="15" customHeight="1" x14ac:dyDescent="0.35">
      <c r="A4" s="18"/>
      <c r="B4" s="5"/>
      <c r="C4" s="1020" t="s">
        <v>651</v>
      </c>
      <c r="D4" s="1020"/>
      <c r="E4" s="1020"/>
      <c r="F4" s="1020"/>
      <c r="G4" s="1020"/>
      <c r="H4" s="1020"/>
      <c r="I4" s="1020"/>
      <c r="J4" s="1020"/>
      <c r="K4" s="1020"/>
      <c r="L4" s="6"/>
    </row>
    <row r="5" spans="1:52" ht="15" customHeight="1" x14ac:dyDescent="0.35">
      <c r="A5" s="18"/>
      <c r="B5" s="5"/>
      <c r="C5" s="1021" t="s">
        <v>652</v>
      </c>
      <c r="D5" s="1021"/>
      <c r="E5" s="1021"/>
      <c r="F5" s="1021"/>
      <c r="G5" s="1021"/>
      <c r="H5" s="1021"/>
      <c r="I5" s="1021"/>
      <c r="J5" s="1021"/>
      <c r="K5" s="1021"/>
      <c r="L5" s="6"/>
    </row>
    <row r="6" spans="1:52" x14ac:dyDescent="0.35">
      <c r="A6" s="18"/>
      <c r="B6" s="5"/>
      <c r="C6" s="45"/>
      <c r="D6" s="47"/>
      <c r="E6" s="47"/>
      <c r="F6" s="47"/>
      <c r="G6" s="47"/>
      <c r="H6" s="47"/>
      <c r="I6" s="47"/>
      <c r="J6" s="214"/>
      <c r="K6" s="214"/>
      <c r="L6" s="6"/>
    </row>
    <row r="7" spans="1:52" ht="28.9" customHeight="1" thickBot="1" x14ac:dyDescent="0.4">
      <c r="A7" s="18"/>
      <c r="B7" s="5"/>
      <c r="C7" s="45"/>
      <c r="D7" s="1022" t="s">
        <v>653</v>
      </c>
      <c r="E7" s="1022"/>
      <c r="F7" s="1022" t="s">
        <v>654</v>
      </c>
      <c r="G7" s="1022"/>
      <c r="H7" s="1023" t="s">
        <v>655</v>
      </c>
      <c r="I7" s="1023"/>
      <c r="J7" s="275" t="s">
        <v>656</v>
      </c>
      <c r="K7" s="275" t="s">
        <v>657</v>
      </c>
      <c r="L7" s="6"/>
    </row>
    <row r="8" spans="1:52" s="249" customFormat="1" ht="273.75" customHeight="1" x14ac:dyDescent="0.35">
      <c r="A8" s="35"/>
      <c r="B8" s="9"/>
      <c r="C8" s="458" t="s">
        <v>658</v>
      </c>
      <c r="D8" s="1024" t="s">
        <v>659</v>
      </c>
      <c r="E8" s="1025"/>
      <c r="F8" s="1030" t="s">
        <v>660</v>
      </c>
      <c r="G8" s="1030"/>
      <c r="H8" s="1034" t="s">
        <v>1182</v>
      </c>
      <c r="I8" s="1035"/>
      <c r="J8" s="461" t="s">
        <v>1241</v>
      </c>
      <c r="K8" s="1014" t="s">
        <v>1294</v>
      </c>
      <c r="L8" s="10"/>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249" customFormat="1" ht="272.25" customHeight="1" x14ac:dyDescent="0.35">
      <c r="A9" s="35"/>
      <c r="B9" s="9"/>
      <c r="C9" s="458"/>
      <c r="D9" s="1026"/>
      <c r="E9" s="1027"/>
      <c r="F9" s="1031"/>
      <c r="G9" s="1031"/>
      <c r="H9" s="1036"/>
      <c r="I9" s="1036"/>
      <c r="J9" s="307" t="s">
        <v>1242</v>
      </c>
      <c r="K9" s="1038"/>
      <c r="L9" s="10"/>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249" customFormat="1" ht="311.25" customHeight="1" thickBot="1" x14ac:dyDescent="0.4">
      <c r="A10" s="35"/>
      <c r="B10" s="9"/>
      <c r="C10" s="458"/>
      <c r="D10" s="1028"/>
      <c r="E10" s="1029"/>
      <c r="F10" s="1032"/>
      <c r="G10" s="1032"/>
      <c r="H10" s="1037"/>
      <c r="I10" s="1037"/>
      <c r="J10" s="462" t="s">
        <v>1292</v>
      </c>
      <c r="K10" s="1039"/>
      <c r="L10" s="10"/>
      <c r="N10" s="383"/>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249" customFormat="1" ht="270.75" customHeight="1" x14ac:dyDescent="0.35">
      <c r="A11" s="35"/>
      <c r="B11" s="9"/>
      <c r="C11" s="459"/>
      <c r="D11" s="1042" t="s">
        <v>661</v>
      </c>
      <c r="E11" s="1043"/>
      <c r="F11" s="1030" t="s">
        <v>660</v>
      </c>
      <c r="G11" s="1030"/>
      <c r="H11" s="1034" t="s">
        <v>1183</v>
      </c>
      <c r="I11" s="1035"/>
      <c r="J11" s="463" t="s">
        <v>1243</v>
      </c>
      <c r="K11" s="1014" t="s">
        <v>1294</v>
      </c>
      <c r="L11" s="10"/>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249" customFormat="1" ht="257.25" customHeight="1" thickBot="1" x14ac:dyDescent="0.4">
      <c r="A12" s="35"/>
      <c r="B12" s="9"/>
      <c r="C12" s="459"/>
      <c r="D12" s="1050"/>
      <c r="E12" s="1051"/>
      <c r="F12" s="1033"/>
      <c r="G12" s="1033"/>
      <c r="H12" s="1052"/>
      <c r="I12" s="1052"/>
      <c r="J12" s="305" t="s">
        <v>1244</v>
      </c>
      <c r="K12" s="1015"/>
      <c r="L12" s="10"/>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249" customFormat="1" ht="252.75" customHeight="1" x14ac:dyDescent="0.35">
      <c r="A13" s="35"/>
      <c r="B13" s="9"/>
      <c r="C13" s="459"/>
      <c r="D13" s="1024" t="s">
        <v>662</v>
      </c>
      <c r="E13" s="1025"/>
      <c r="F13" s="1030" t="s">
        <v>660</v>
      </c>
      <c r="G13" s="1030"/>
      <c r="H13" s="1046" t="s">
        <v>1184</v>
      </c>
      <c r="I13" s="1047"/>
      <c r="J13" s="464" t="s">
        <v>1245</v>
      </c>
      <c r="K13" s="1014" t="s">
        <v>1296</v>
      </c>
      <c r="L13" s="1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249" customFormat="1" ht="409.5" customHeight="1" thickBot="1" x14ac:dyDescent="0.4">
      <c r="A14" s="35"/>
      <c r="B14" s="9"/>
      <c r="C14" s="459"/>
      <c r="D14" s="1040"/>
      <c r="E14" s="1041"/>
      <c r="F14" s="1033"/>
      <c r="G14" s="1033"/>
      <c r="H14" s="1048"/>
      <c r="I14" s="1048"/>
      <c r="J14" s="306" t="s">
        <v>1293</v>
      </c>
      <c r="K14" s="1015"/>
      <c r="L14" s="10"/>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249" customFormat="1" ht="279" customHeight="1" x14ac:dyDescent="0.35">
      <c r="A15" s="35"/>
      <c r="B15" s="9"/>
      <c r="C15" s="459"/>
      <c r="D15" s="1042" t="s">
        <v>663</v>
      </c>
      <c r="E15" s="1043"/>
      <c r="F15" s="1030" t="s">
        <v>660</v>
      </c>
      <c r="G15" s="1030"/>
      <c r="H15" s="1046" t="s">
        <v>1185</v>
      </c>
      <c r="I15" s="1047"/>
      <c r="J15" s="1016" t="s">
        <v>1249</v>
      </c>
      <c r="K15" s="1018" t="s">
        <v>1297</v>
      </c>
      <c r="L15" s="10"/>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249" customFormat="1" ht="164.25" customHeight="1" thickBot="1" x14ac:dyDescent="0.4">
      <c r="A16" s="35"/>
      <c r="B16" s="9"/>
      <c r="C16" s="459"/>
      <c r="D16" s="1044"/>
      <c r="E16" s="1045"/>
      <c r="F16" s="1032"/>
      <c r="G16" s="1032"/>
      <c r="H16" s="1049"/>
      <c r="I16" s="1049"/>
      <c r="J16" s="1017"/>
      <c r="K16" s="1019"/>
      <c r="L16" s="10"/>
      <c r="N16"/>
      <c r="O16" s="30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249" customFormat="1" ht="378.75" customHeight="1" thickBot="1" x14ac:dyDescent="0.4">
      <c r="A17" s="35"/>
      <c r="B17" s="9"/>
      <c r="C17" s="459"/>
      <c r="D17" s="1000" t="s">
        <v>664</v>
      </c>
      <c r="E17" s="1001"/>
      <c r="F17" s="1002" t="s">
        <v>665</v>
      </c>
      <c r="G17" s="1002"/>
      <c r="H17" s="1003" t="s">
        <v>1185</v>
      </c>
      <c r="I17" s="1004"/>
      <c r="J17" s="465" t="s">
        <v>1246</v>
      </c>
      <c r="K17" s="523" t="s">
        <v>1298</v>
      </c>
      <c r="L17" s="10"/>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249" customFormat="1" ht="283.5" customHeight="1" thickBot="1" x14ac:dyDescent="0.4">
      <c r="A18" s="35"/>
      <c r="B18" s="9"/>
      <c r="C18" s="459"/>
      <c r="D18" s="1000" t="s">
        <v>666</v>
      </c>
      <c r="E18" s="1001"/>
      <c r="F18" s="1002" t="s">
        <v>667</v>
      </c>
      <c r="G18" s="1002"/>
      <c r="H18" s="1004" t="s">
        <v>668</v>
      </c>
      <c r="I18" s="1004"/>
      <c r="J18" s="465" t="s">
        <v>706</v>
      </c>
      <c r="K18" s="466" t="s">
        <v>1299</v>
      </c>
      <c r="L18" s="10"/>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249" customFormat="1" ht="57.75" customHeight="1" thickBot="1" x14ac:dyDescent="0.4">
      <c r="A19" s="35"/>
      <c r="B19" s="9"/>
      <c r="C19" s="459"/>
      <c r="D19" s="1000" t="s">
        <v>669</v>
      </c>
      <c r="E19" s="1001"/>
      <c r="F19" s="1002" t="s">
        <v>667</v>
      </c>
      <c r="G19" s="1002"/>
      <c r="H19" s="1004" t="s">
        <v>1186</v>
      </c>
      <c r="I19" s="1004"/>
      <c r="J19" s="467" t="s">
        <v>707</v>
      </c>
      <c r="K19" s="468" t="s">
        <v>109</v>
      </c>
      <c r="L19" s="1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249" customFormat="1" ht="18.75" customHeight="1" thickBot="1" x14ac:dyDescent="0.4">
      <c r="A20" s="35"/>
      <c r="B20" s="9"/>
      <c r="C20" s="187"/>
      <c r="D20" s="46"/>
      <c r="E20" s="46"/>
      <c r="F20" s="46"/>
      <c r="G20" s="46"/>
      <c r="H20" s="46"/>
      <c r="I20" s="46"/>
      <c r="J20" s="277" t="s">
        <v>670</v>
      </c>
      <c r="K20" s="460" t="s">
        <v>251</v>
      </c>
      <c r="L20" s="1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249" customFormat="1" ht="18.75" customHeight="1" x14ac:dyDescent="0.35">
      <c r="A21" s="35"/>
      <c r="B21" s="9"/>
      <c r="C21" s="187"/>
      <c r="D21" s="46"/>
      <c r="E21" s="46"/>
      <c r="F21" s="46"/>
      <c r="G21" s="46"/>
      <c r="H21" s="46"/>
      <c r="I21" s="46"/>
      <c r="J21" s="278"/>
      <c r="K21" s="45"/>
      <c r="L21" s="10"/>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249" customFormat="1" ht="15" thickBot="1" x14ac:dyDescent="0.4">
      <c r="A22" s="35"/>
      <c r="B22" s="9"/>
      <c r="C22" s="187"/>
      <c r="D22" s="1005" t="s">
        <v>1151</v>
      </c>
      <c r="E22" s="1005"/>
      <c r="F22" s="1005"/>
      <c r="G22" s="1005"/>
      <c r="H22" s="1005"/>
      <c r="I22" s="1005"/>
      <c r="J22" s="1005"/>
      <c r="K22" s="1005"/>
      <c r="L22" s="10"/>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249" customFormat="1" ht="15" thickBot="1" x14ac:dyDescent="0.4">
      <c r="A23" s="35"/>
      <c r="B23" s="9"/>
      <c r="C23" s="187"/>
      <c r="D23" s="135" t="s">
        <v>287</v>
      </c>
      <c r="E23" s="1006" t="s">
        <v>672</v>
      </c>
      <c r="F23" s="1007"/>
      <c r="G23" s="1007"/>
      <c r="H23" s="1007"/>
      <c r="I23" s="1007"/>
      <c r="J23" s="1008"/>
      <c r="K23" s="46"/>
      <c r="L23" s="10"/>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249" customFormat="1" ht="15" thickBot="1" x14ac:dyDescent="0.4">
      <c r="A24" s="35"/>
      <c r="B24" s="9"/>
      <c r="C24" s="187"/>
      <c r="D24" s="135" t="s">
        <v>290</v>
      </c>
      <c r="E24" s="1009" t="s">
        <v>291</v>
      </c>
      <c r="F24" s="1010"/>
      <c r="G24" s="1010"/>
      <c r="H24" s="1010"/>
      <c r="I24" s="1010"/>
      <c r="J24" s="1011"/>
      <c r="K24" s="46"/>
      <c r="L24" s="10"/>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249" customFormat="1" ht="13.5" customHeight="1" x14ac:dyDescent="0.35">
      <c r="A25" s="35"/>
      <c r="B25" s="9"/>
      <c r="C25" s="187"/>
      <c r="D25" s="46"/>
      <c r="E25" s="46"/>
      <c r="F25" s="46"/>
      <c r="G25" s="46"/>
      <c r="H25" s="46"/>
      <c r="I25" s="46"/>
      <c r="J25" s="46"/>
      <c r="K25" s="46"/>
      <c r="L25" s="10"/>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249" customFormat="1" ht="30.75" customHeight="1" thickBot="1" x14ac:dyDescent="0.4">
      <c r="A26" s="35"/>
      <c r="B26" s="9"/>
      <c r="C26" s="995" t="s">
        <v>673</v>
      </c>
      <c r="D26" s="995"/>
      <c r="E26" s="995"/>
      <c r="F26" s="995"/>
      <c r="G26" s="995"/>
      <c r="H26" s="995"/>
      <c r="I26" s="995"/>
      <c r="J26" s="995"/>
      <c r="K26" s="214"/>
      <c r="L26" s="10"/>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249" customFormat="1" ht="254.25" customHeight="1" x14ac:dyDescent="0.35">
      <c r="A27" s="35"/>
      <c r="B27" s="9"/>
      <c r="C27" s="190"/>
      <c r="D27" s="975" t="s">
        <v>1314</v>
      </c>
      <c r="E27" s="976"/>
      <c r="F27" s="976"/>
      <c r="G27" s="976"/>
      <c r="H27" s="976"/>
      <c r="I27" s="976"/>
      <c r="J27" s="976"/>
      <c r="K27" s="977"/>
      <c r="L27" s="10"/>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249" customFormat="1" ht="36.75" customHeight="1" thickBot="1" x14ac:dyDescent="0.4">
      <c r="A28" s="35"/>
      <c r="B28" s="9"/>
      <c r="C28" s="190"/>
      <c r="D28" s="980"/>
      <c r="E28" s="981"/>
      <c r="F28" s="981"/>
      <c r="G28" s="981"/>
      <c r="H28" s="981"/>
      <c r="I28" s="981"/>
      <c r="J28" s="981"/>
      <c r="K28" s="982"/>
      <c r="L28" s="10"/>
      <c r="N28" s="509"/>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249" customFormat="1" x14ac:dyDescent="0.35">
      <c r="A29" s="35"/>
      <c r="B29" s="9"/>
      <c r="C29" s="190"/>
      <c r="D29" s="190"/>
      <c r="E29" s="190"/>
      <c r="F29" s="190"/>
      <c r="G29" s="190"/>
      <c r="H29" s="190"/>
      <c r="I29" s="190"/>
      <c r="J29" s="214"/>
      <c r="K29" s="214"/>
      <c r="L29" s="10"/>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25.15" customHeight="1" thickBot="1" x14ac:dyDescent="0.4">
      <c r="A30" s="18"/>
      <c r="B30" s="9"/>
      <c r="C30" s="279"/>
      <c r="D30" s="1012" t="s">
        <v>653</v>
      </c>
      <c r="E30" s="1012"/>
      <c r="F30" s="1012" t="s">
        <v>654</v>
      </c>
      <c r="G30" s="1012"/>
      <c r="H30" s="1013" t="s">
        <v>655</v>
      </c>
      <c r="I30" s="1013"/>
      <c r="J30" s="275" t="s">
        <v>656</v>
      </c>
      <c r="K30" s="275" t="s">
        <v>657</v>
      </c>
      <c r="L30" s="10"/>
    </row>
    <row r="31" spans="1:52" ht="44.25" customHeight="1" thickBot="1" x14ac:dyDescent="0.4">
      <c r="A31" s="18"/>
      <c r="B31" s="9"/>
      <c r="C31" s="188" t="s">
        <v>674</v>
      </c>
      <c r="D31" s="966" t="s">
        <v>1159</v>
      </c>
      <c r="E31" s="967"/>
      <c r="F31" s="970" t="s">
        <v>660</v>
      </c>
      <c r="G31" s="971"/>
      <c r="H31" s="968">
        <v>44019</v>
      </c>
      <c r="I31" s="969"/>
      <c r="J31" s="276" t="s">
        <v>1160</v>
      </c>
      <c r="K31" s="448" t="s">
        <v>1161</v>
      </c>
      <c r="L31" s="10"/>
    </row>
    <row r="32" spans="1:52" ht="44.25" customHeight="1" thickBot="1" x14ac:dyDescent="0.4">
      <c r="A32" s="18"/>
      <c r="B32" s="9"/>
      <c r="C32" s="304"/>
      <c r="D32" s="966" t="s">
        <v>1162</v>
      </c>
      <c r="E32" s="967"/>
      <c r="F32" s="970" t="s">
        <v>660</v>
      </c>
      <c r="G32" s="971"/>
      <c r="H32" s="968">
        <v>44081</v>
      </c>
      <c r="I32" s="969"/>
      <c r="J32" s="276" t="s">
        <v>1163</v>
      </c>
      <c r="K32" s="448" t="s">
        <v>1161</v>
      </c>
      <c r="L32" s="10"/>
    </row>
    <row r="33" spans="1:12" ht="44.25" customHeight="1" thickBot="1" x14ac:dyDescent="0.4">
      <c r="A33" s="18"/>
      <c r="B33" s="9"/>
      <c r="C33" s="304"/>
      <c r="D33" s="966" t="s">
        <v>1164</v>
      </c>
      <c r="E33" s="967"/>
      <c r="F33" s="970" t="s">
        <v>660</v>
      </c>
      <c r="G33" s="971"/>
      <c r="H33" s="968">
        <v>44126</v>
      </c>
      <c r="I33" s="969"/>
      <c r="J33" s="276" t="s">
        <v>1165</v>
      </c>
      <c r="K33" s="448" t="s">
        <v>1161</v>
      </c>
      <c r="L33" s="10"/>
    </row>
    <row r="34" spans="1:12" ht="44.25" customHeight="1" thickBot="1" x14ac:dyDescent="0.4">
      <c r="A34" s="18"/>
      <c r="B34" s="9"/>
      <c r="C34" s="304"/>
      <c r="D34" s="966" t="s">
        <v>1166</v>
      </c>
      <c r="E34" s="967"/>
      <c r="F34" s="970" t="s">
        <v>660</v>
      </c>
      <c r="G34" s="971"/>
      <c r="H34" s="968">
        <v>44043</v>
      </c>
      <c r="I34" s="969"/>
      <c r="J34" s="276" t="s">
        <v>1167</v>
      </c>
      <c r="K34" s="448" t="s">
        <v>246</v>
      </c>
      <c r="L34" s="10"/>
    </row>
    <row r="35" spans="1:12" ht="44.25" customHeight="1" thickBot="1" x14ac:dyDescent="0.4">
      <c r="A35" s="18"/>
      <c r="B35" s="9"/>
      <c r="C35" s="304"/>
      <c r="D35" s="966" t="s">
        <v>1168</v>
      </c>
      <c r="E35" s="967"/>
      <c r="F35" s="970" t="s">
        <v>660</v>
      </c>
      <c r="G35" s="971"/>
      <c r="H35" s="968">
        <v>44389</v>
      </c>
      <c r="I35" s="969"/>
      <c r="J35" s="276" t="s">
        <v>1169</v>
      </c>
      <c r="K35" s="448" t="s">
        <v>251</v>
      </c>
      <c r="L35" s="10"/>
    </row>
    <row r="36" spans="1:12" ht="44.25" customHeight="1" thickBot="1" x14ac:dyDescent="0.4">
      <c r="A36" s="18"/>
      <c r="B36" s="9"/>
      <c r="C36" s="304"/>
      <c r="D36" s="966" t="s">
        <v>1170</v>
      </c>
      <c r="E36" s="967"/>
      <c r="F36" s="970" t="s">
        <v>660</v>
      </c>
      <c r="G36" s="971"/>
      <c r="H36" s="968">
        <v>44165</v>
      </c>
      <c r="I36" s="969"/>
      <c r="J36" s="276" t="s">
        <v>1171</v>
      </c>
      <c r="K36" s="448" t="s">
        <v>246</v>
      </c>
      <c r="L36" s="10"/>
    </row>
    <row r="37" spans="1:12" ht="44.25" customHeight="1" thickBot="1" x14ac:dyDescent="0.4">
      <c r="A37" s="18"/>
      <c r="B37" s="9"/>
      <c r="C37" s="304"/>
      <c r="D37" s="966" t="s">
        <v>1172</v>
      </c>
      <c r="E37" s="967"/>
      <c r="F37" s="970" t="s">
        <v>660</v>
      </c>
      <c r="G37" s="971"/>
      <c r="H37" s="968">
        <v>44495</v>
      </c>
      <c r="I37" s="969"/>
      <c r="J37" s="276" t="s">
        <v>1173</v>
      </c>
      <c r="K37" s="448" t="s">
        <v>251</v>
      </c>
      <c r="L37" s="10"/>
    </row>
    <row r="38" spans="1:12" ht="44.25" customHeight="1" thickBot="1" x14ac:dyDescent="0.4">
      <c r="A38" s="18"/>
      <c r="B38" s="9"/>
      <c r="C38" s="304"/>
      <c r="D38" s="966" t="s">
        <v>1174</v>
      </c>
      <c r="E38" s="967"/>
      <c r="F38" s="970" t="s">
        <v>667</v>
      </c>
      <c r="G38" s="971"/>
      <c r="H38" s="968">
        <v>44375</v>
      </c>
      <c r="I38" s="969"/>
      <c r="J38" s="276" t="s">
        <v>1175</v>
      </c>
      <c r="K38" s="448" t="s">
        <v>246</v>
      </c>
      <c r="L38" s="10"/>
    </row>
    <row r="39" spans="1:12" ht="33" customHeight="1" thickBot="1" x14ac:dyDescent="0.4">
      <c r="A39" s="18"/>
      <c r="B39" s="9"/>
      <c r="C39" s="188"/>
      <c r="D39" s="966" t="s">
        <v>1176</v>
      </c>
      <c r="E39" s="967"/>
      <c r="F39" s="970" t="s">
        <v>667</v>
      </c>
      <c r="G39" s="971"/>
      <c r="H39" s="968">
        <v>44495</v>
      </c>
      <c r="I39" s="969"/>
      <c r="J39" s="276" t="s">
        <v>1177</v>
      </c>
      <c r="K39" s="448" t="s">
        <v>246</v>
      </c>
      <c r="L39" s="10"/>
    </row>
    <row r="40" spans="1:12" ht="42.75" customHeight="1" thickBot="1" x14ac:dyDescent="0.4">
      <c r="A40" s="18"/>
      <c r="B40" s="9"/>
      <c r="C40" s="188"/>
      <c r="D40" s="966" t="s">
        <v>1178</v>
      </c>
      <c r="E40" s="967"/>
      <c r="F40" s="970" t="s">
        <v>660</v>
      </c>
      <c r="G40" s="971"/>
      <c r="H40" s="968">
        <v>44259</v>
      </c>
      <c r="I40" s="969"/>
      <c r="J40" s="276" t="s">
        <v>1179</v>
      </c>
      <c r="K40" s="448" t="s">
        <v>246</v>
      </c>
      <c r="L40" s="10"/>
    </row>
    <row r="41" spans="1:12" ht="33" customHeight="1" thickBot="1" x14ac:dyDescent="0.4">
      <c r="A41" s="18"/>
      <c r="B41" s="9"/>
      <c r="C41" s="188"/>
      <c r="D41" s="966" t="s">
        <v>1180</v>
      </c>
      <c r="E41" s="967"/>
      <c r="F41" s="970" t="s">
        <v>660</v>
      </c>
      <c r="G41" s="971"/>
      <c r="H41" s="968">
        <v>44530</v>
      </c>
      <c r="I41" s="969"/>
      <c r="J41" s="276" t="s">
        <v>1179</v>
      </c>
      <c r="K41" s="448" t="s">
        <v>246</v>
      </c>
      <c r="L41" s="10"/>
    </row>
    <row r="42" spans="1:12" ht="18.75" customHeight="1" thickBot="1" x14ac:dyDescent="0.4">
      <c r="A42" s="18"/>
      <c r="B42" s="9"/>
      <c r="C42" s="45"/>
      <c r="D42" s="45"/>
      <c r="E42" s="45"/>
      <c r="F42" s="45"/>
      <c r="G42" s="45"/>
      <c r="H42" s="45"/>
      <c r="I42" s="45"/>
      <c r="J42" s="277" t="s">
        <v>670</v>
      </c>
      <c r="K42" s="280" t="s">
        <v>251</v>
      </c>
      <c r="L42" s="10"/>
    </row>
    <row r="43" spans="1:12" ht="15" thickBot="1" x14ac:dyDescent="0.4">
      <c r="A43" s="18"/>
      <c r="B43" s="9"/>
      <c r="C43" s="45"/>
      <c r="D43" s="281" t="s">
        <v>671</v>
      </c>
      <c r="E43" s="214"/>
      <c r="F43" s="214"/>
      <c r="G43" s="214"/>
      <c r="H43" s="45"/>
      <c r="I43" s="45"/>
      <c r="J43" s="278"/>
      <c r="K43" s="45"/>
      <c r="L43" s="10"/>
    </row>
    <row r="44" spans="1:12" ht="15" thickBot="1" x14ac:dyDescent="0.4">
      <c r="A44" s="18"/>
      <c r="B44" s="9"/>
      <c r="C44" s="45"/>
      <c r="D44" s="135" t="s">
        <v>287</v>
      </c>
      <c r="E44" s="996" t="s">
        <v>675</v>
      </c>
      <c r="F44" s="997"/>
      <c r="G44" s="997"/>
      <c r="H44" s="997"/>
      <c r="I44" s="997"/>
      <c r="J44" s="998"/>
      <c r="K44" s="45"/>
      <c r="L44" s="10"/>
    </row>
    <row r="45" spans="1:12" ht="15" thickBot="1" x14ac:dyDescent="0.4">
      <c r="A45" s="18"/>
      <c r="B45" s="9"/>
      <c r="C45" s="45"/>
      <c r="D45" s="135" t="s">
        <v>290</v>
      </c>
      <c r="E45" s="999" t="s">
        <v>305</v>
      </c>
      <c r="F45" s="997"/>
      <c r="G45" s="997"/>
      <c r="H45" s="997"/>
      <c r="I45" s="997"/>
      <c r="J45" s="998"/>
      <c r="K45" s="45"/>
      <c r="L45" s="10"/>
    </row>
    <row r="46" spans="1:12" x14ac:dyDescent="0.35">
      <c r="A46" s="18"/>
      <c r="B46" s="9"/>
      <c r="C46" s="45"/>
      <c r="D46" s="45"/>
      <c r="E46" s="45"/>
      <c r="F46" s="45"/>
      <c r="G46" s="45"/>
      <c r="H46" s="45"/>
      <c r="I46" s="45"/>
      <c r="J46" s="278"/>
      <c r="K46" s="45"/>
      <c r="L46" s="10"/>
    </row>
    <row r="47" spans="1:12" ht="32.65" customHeight="1" thickBot="1" x14ac:dyDescent="0.4">
      <c r="A47" s="18"/>
      <c r="B47" s="9"/>
      <c r="C47" s="995" t="s">
        <v>673</v>
      </c>
      <c r="D47" s="995"/>
      <c r="E47" s="995"/>
      <c r="F47" s="995"/>
      <c r="G47" s="995"/>
      <c r="H47" s="995"/>
      <c r="I47" s="995"/>
      <c r="J47" s="995"/>
      <c r="K47" s="214"/>
      <c r="L47" s="10"/>
    </row>
    <row r="48" spans="1:12" ht="68.25" customHeight="1" x14ac:dyDescent="0.35">
      <c r="A48" s="18"/>
      <c r="B48" s="9"/>
      <c r="C48" s="190"/>
      <c r="D48" s="975" t="s">
        <v>1226</v>
      </c>
      <c r="E48" s="976"/>
      <c r="F48" s="976"/>
      <c r="G48" s="976"/>
      <c r="H48" s="976"/>
      <c r="I48" s="976"/>
      <c r="J48" s="976"/>
      <c r="K48" s="977"/>
      <c r="L48" s="10"/>
    </row>
    <row r="49" spans="1:52" ht="81" customHeight="1" x14ac:dyDescent="0.35">
      <c r="A49" s="18"/>
      <c r="B49" s="9"/>
      <c r="C49" s="190"/>
      <c r="D49" s="978"/>
      <c r="E49" s="979"/>
      <c r="F49" s="979"/>
      <c r="G49" s="979"/>
      <c r="H49" s="979"/>
      <c r="I49" s="979"/>
      <c r="J49" s="979"/>
      <c r="K49" s="843"/>
      <c r="L49" s="10"/>
    </row>
    <row r="50" spans="1:52" ht="112.5" customHeight="1" x14ac:dyDescent="0.35">
      <c r="A50" s="18"/>
      <c r="B50" s="9"/>
      <c r="C50" s="190"/>
      <c r="D50" s="978"/>
      <c r="E50" s="979"/>
      <c r="F50" s="979"/>
      <c r="G50" s="979"/>
      <c r="H50" s="979"/>
      <c r="I50" s="979"/>
      <c r="J50" s="979"/>
      <c r="K50" s="843"/>
      <c r="L50" s="10"/>
    </row>
    <row r="51" spans="1:52" ht="31.5" customHeight="1" thickBot="1" x14ac:dyDescent="0.4">
      <c r="A51" s="18"/>
      <c r="B51" s="9"/>
      <c r="C51" s="190"/>
      <c r="D51" s="980"/>
      <c r="E51" s="981"/>
      <c r="F51" s="981"/>
      <c r="G51" s="981"/>
      <c r="H51" s="981"/>
      <c r="I51" s="981"/>
      <c r="J51" s="981"/>
      <c r="K51" s="982"/>
      <c r="L51" s="10"/>
      <c r="P51" s="383"/>
    </row>
    <row r="52" spans="1:52" x14ac:dyDescent="0.35">
      <c r="A52" s="18"/>
      <c r="B52" s="9"/>
      <c r="C52" s="45"/>
      <c r="D52" s="45"/>
      <c r="E52" s="45"/>
      <c r="F52" s="45"/>
      <c r="G52" s="45"/>
      <c r="H52" s="45"/>
      <c r="I52" s="45"/>
      <c r="J52" s="278"/>
      <c r="K52" s="45"/>
      <c r="L52" s="10"/>
    </row>
    <row r="53" spans="1:52" ht="8.5" customHeight="1" x14ac:dyDescent="0.35">
      <c r="A53" s="18"/>
      <c r="B53" s="9"/>
      <c r="C53" s="45"/>
      <c r="D53" s="45"/>
      <c r="E53" s="45"/>
      <c r="F53" s="45"/>
      <c r="G53" s="45"/>
      <c r="H53" s="45"/>
      <c r="I53" s="45"/>
      <c r="J53" s="278"/>
      <c r="K53" s="45"/>
      <c r="L53" s="10"/>
    </row>
    <row r="54" spans="1:52" ht="25.15" customHeight="1" thickBot="1" x14ac:dyDescent="0.4">
      <c r="A54" s="18"/>
      <c r="B54" s="9"/>
      <c r="C54" s="279"/>
      <c r="D54" s="983" t="s">
        <v>653</v>
      </c>
      <c r="E54" s="983"/>
      <c r="F54" s="983" t="s">
        <v>654</v>
      </c>
      <c r="G54" s="983"/>
      <c r="H54" s="984" t="s">
        <v>655</v>
      </c>
      <c r="I54" s="984"/>
      <c r="J54" s="275" t="s">
        <v>656</v>
      </c>
      <c r="K54" s="275" t="s">
        <v>657</v>
      </c>
      <c r="L54" s="10"/>
    </row>
    <row r="55" spans="1:52" ht="40.15" customHeight="1" thickBot="1" x14ac:dyDescent="0.4">
      <c r="A55" s="18"/>
      <c r="B55" s="9"/>
      <c r="C55" s="689" t="s">
        <v>676</v>
      </c>
      <c r="D55" s="970"/>
      <c r="E55" s="971"/>
      <c r="F55" s="970"/>
      <c r="G55" s="971"/>
      <c r="H55" s="970"/>
      <c r="I55" s="971"/>
      <c r="J55" s="282"/>
      <c r="K55" s="282"/>
      <c r="L55" s="10"/>
    </row>
    <row r="56" spans="1:52" ht="40.15" customHeight="1" thickBot="1" x14ac:dyDescent="0.4">
      <c r="A56" s="18"/>
      <c r="B56" s="9"/>
      <c r="C56" s="689"/>
      <c r="D56" s="970"/>
      <c r="E56" s="971"/>
      <c r="F56" s="970"/>
      <c r="G56" s="971"/>
      <c r="H56" s="970"/>
      <c r="I56" s="971"/>
      <c r="J56" s="282"/>
      <c r="K56" s="282"/>
      <c r="L56" s="10"/>
    </row>
    <row r="57" spans="1:52" ht="48" customHeight="1" thickBot="1" x14ac:dyDescent="0.4">
      <c r="A57" s="18"/>
      <c r="B57" s="9"/>
      <c r="C57" s="689"/>
      <c r="D57" s="970"/>
      <c r="E57" s="971"/>
      <c r="F57" s="970"/>
      <c r="G57" s="971"/>
      <c r="H57" s="970"/>
      <c r="I57" s="971"/>
      <c r="J57" s="282"/>
      <c r="K57" s="282"/>
      <c r="L57" s="10"/>
    </row>
    <row r="58" spans="1:52" ht="55.5" customHeight="1" thickBot="1" x14ac:dyDescent="0.4">
      <c r="A58" s="18"/>
      <c r="B58" s="9"/>
      <c r="C58" s="689"/>
      <c r="D58" s="45"/>
      <c r="E58" s="45"/>
      <c r="F58" s="45"/>
      <c r="G58" s="45"/>
      <c r="H58" s="45"/>
      <c r="I58" s="45"/>
      <c r="J58" s="283" t="s">
        <v>670</v>
      </c>
      <c r="K58" s="284"/>
      <c r="L58" s="10"/>
    </row>
    <row r="59" spans="1:52" ht="15" thickBot="1" x14ac:dyDescent="0.4">
      <c r="A59" s="18"/>
      <c r="B59" s="9"/>
      <c r="C59" s="45"/>
      <c r="D59" s="281" t="s">
        <v>671</v>
      </c>
      <c r="E59" s="214"/>
      <c r="F59" s="214"/>
      <c r="G59" s="214"/>
      <c r="H59" s="45"/>
      <c r="I59" s="45"/>
      <c r="J59" s="278"/>
      <c r="K59" s="45"/>
      <c r="L59" s="10"/>
    </row>
    <row r="60" spans="1:52" ht="15" thickBot="1" x14ac:dyDescent="0.4">
      <c r="A60" s="18"/>
      <c r="B60" s="9"/>
      <c r="C60" s="45"/>
      <c r="D60" s="135" t="s">
        <v>287</v>
      </c>
      <c r="E60" s="972"/>
      <c r="F60" s="973"/>
      <c r="G60" s="973"/>
      <c r="H60" s="973"/>
      <c r="I60" s="973"/>
      <c r="J60" s="974"/>
      <c r="K60" s="45"/>
      <c r="L60" s="10"/>
    </row>
    <row r="61" spans="1:52" ht="15" thickBot="1" x14ac:dyDescent="0.4">
      <c r="A61" s="18"/>
      <c r="B61" s="9"/>
      <c r="C61" s="45"/>
      <c r="D61" s="135" t="s">
        <v>290</v>
      </c>
      <c r="E61" s="972"/>
      <c r="F61" s="973"/>
      <c r="G61" s="973"/>
      <c r="H61" s="973"/>
      <c r="I61" s="973"/>
      <c r="J61" s="974"/>
      <c r="K61" s="45"/>
      <c r="L61" s="10"/>
    </row>
    <row r="62" spans="1:52" ht="15" thickBot="1" x14ac:dyDescent="0.4">
      <c r="A62" s="18"/>
      <c r="B62" s="9"/>
      <c r="C62" s="45"/>
      <c r="D62" s="135"/>
      <c r="E62" s="45"/>
      <c r="F62" s="45"/>
      <c r="G62" s="45"/>
      <c r="H62" s="45"/>
      <c r="I62" s="45"/>
      <c r="J62" s="45"/>
      <c r="K62" s="45"/>
      <c r="L62" s="10"/>
    </row>
    <row r="63" spans="1:52" ht="190.9" customHeight="1" thickBot="1" x14ac:dyDescent="0.4">
      <c r="A63" s="18"/>
      <c r="B63" s="9"/>
      <c r="C63" s="991" t="s">
        <v>677</v>
      </c>
      <c r="D63" s="991"/>
      <c r="E63" s="991"/>
      <c r="F63" s="285"/>
      <c r="G63" s="286"/>
      <c r="H63" s="287"/>
      <c r="I63" s="287"/>
      <c r="J63" s="287"/>
      <c r="K63" s="288"/>
      <c r="L63" s="10"/>
    </row>
    <row r="64" spans="1:52" s="249" customFormat="1" ht="18.75" customHeight="1" x14ac:dyDescent="0.35">
      <c r="A64" s="35"/>
      <c r="B64" s="9"/>
      <c r="C64" s="289"/>
      <c r="D64" s="289"/>
      <c r="E64" s="289"/>
      <c r="F64" s="289"/>
      <c r="G64" s="289"/>
      <c r="H64" s="289"/>
      <c r="I64" s="289"/>
      <c r="J64" s="214"/>
      <c r="K64" s="214"/>
      <c r="L64" s="10"/>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s="249" customFormat="1" ht="15.75" customHeight="1" thickBot="1" x14ac:dyDescent="0.4">
      <c r="A65" s="35"/>
      <c r="B65" s="9"/>
      <c r="C65" s="45"/>
      <c r="D65" s="290" t="s">
        <v>678</v>
      </c>
      <c r="E65" s="47"/>
      <c r="F65" s="47"/>
      <c r="G65" s="47"/>
      <c r="H65" s="47"/>
      <c r="I65" s="291" t="s">
        <v>679</v>
      </c>
      <c r="J65" s="214"/>
      <c r="K65" s="214"/>
      <c r="L65" s="10"/>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s="249" customFormat="1" ht="78" customHeight="1" x14ac:dyDescent="0.35">
      <c r="A66" s="35"/>
      <c r="B66" s="9"/>
      <c r="C66" s="292" t="s">
        <v>680</v>
      </c>
      <c r="D66" s="992" t="s">
        <v>681</v>
      </c>
      <c r="E66" s="993"/>
      <c r="F66" s="994"/>
      <c r="G66" s="47"/>
      <c r="H66" s="293" t="s">
        <v>682</v>
      </c>
      <c r="I66" s="992" t="s">
        <v>683</v>
      </c>
      <c r="J66" s="993"/>
      <c r="K66" s="994"/>
      <c r="L66" s="10"/>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s="249" customFormat="1" ht="54.75" customHeight="1" x14ac:dyDescent="0.35">
      <c r="A67" s="35"/>
      <c r="B67" s="9"/>
      <c r="C67" s="294" t="s">
        <v>660</v>
      </c>
      <c r="D67" s="985" t="s">
        <v>684</v>
      </c>
      <c r="E67" s="986"/>
      <c r="F67" s="987"/>
      <c r="G67" s="47"/>
      <c r="H67" s="295" t="s">
        <v>685</v>
      </c>
      <c r="I67" s="985" t="s">
        <v>686</v>
      </c>
      <c r="J67" s="986"/>
      <c r="K67" s="987"/>
      <c r="L67" s="10"/>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s="249" customFormat="1" ht="58.5" customHeight="1" x14ac:dyDescent="0.35">
      <c r="A68" s="35"/>
      <c r="B68" s="9"/>
      <c r="C68" s="294" t="s">
        <v>667</v>
      </c>
      <c r="D68" s="985" t="s">
        <v>687</v>
      </c>
      <c r="E68" s="986"/>
      <c r="F68" s="987"/>
      <c r="G68" s="47"/>
      <c r="H68" s="295" t="s">
        <v>688</v>
      </c>
      <c r="I68" s="985" t="s">
        <v>689</v>
      </c>
      <c r="J68" s="986"/>
      <c r="K68" s="987"/>
      <c r="L68" s="10"/>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60" customHeight="1" x14ac:dyDescent="0.35">
      <c r="A69" s="18"/>
      <c r="B69" s="9"/>
      <c r="C69" s="294" t="s">
        <v>665</v>
      </c>
      <c r="D69" s="985" t="s">
        <v>690</v>
      </c>
      <c r="E69" s="986"/>
      <c r="F69" s="987"/>
      <c r="G69" s="47"/>
      <c r="H69" s="295" t="s">
        <v>691</v>
      </c>
      <c r="I69" s="985" t="s">
        <v>692</v>
      </c>
      <c r="J69" s="986"/>
      <c r="K69" s="987"/>
      <c r="L69" s="10"/>
    </row>
    <row r="70" spans="1:52" ht="54" customHeight="1" x14ac:dyDescent="0.35">
      <c r="A70" s="18"/>
      <c r="B70" s="5"/>
      <c r="C70" s="294" t="s">
        <v>693</v>
      </c>
      <c r="D70" s="985" t="s">
        <v>694</v>
      </c>
      <c r="E70" s="986"/>
      <c r="F70" s="987"/>
      <c r="G70" s="47"/>
      <c r="H70" s="295" t="s">
        <v>695</v>
      </c>
      <c r="I70" s="985" t="s">
        <v>696</v>
      </c>
      <c r="J70" s="986"/>
      <c r="K70" s="987"/>
      <c r="L70" s="6"/>
    </row>
    <row r="71" spans="1:52" ht="61.5" customHeight="1" thickBot="1" x14ac:dyDescent="0.4">
      <c r="A71" s="18"/>
      <c r="B71" s="5"/>
      <c r="C71" s="294" t="s">
        <v>697</v>
      </c>
      <c r="D71" s="985" t="s">
        <v>698</v>
      </c>
      <c r="E71" s="986"/>
      <c r="F71" s="987"/>
      <c r="G71" s="47"/>
      <c r="H71" s="296" t="s">
        <v>1295</v>
      </c>
      <c r="I71" s="988" t="s">
        <v>699</v>
      </c>
      <c r="J71" s="989"/>
      <c r="K71" s="990"/>
      <c r="L71" s="6"/>
    </row>
    <row r="72" spans="1:52" ht="61.5" customHeight="1" x14ac:dyDescent="0.35">
      <c r="A72" s="18"/>
      <c r="B72" s="5"/>
      <c r="C72" s="297" t="s">
        <v>700</v>
      </c>
      <c r="D72" s="985" t="s">
        <v>701</v>
      </c>
      <c r="E72" s="986"/>
      <c r="F72" s="987"/>
      <c r="G72" s="5"/>
      <c r="H72" s="49"/>
      <c r="I72" s="298"/>
      <c r="J72" s="298"/>
      <c r="K72" s="298"/>
      <c r="L72" s="6"/>
    </row>
    <row r="73" spans="1:52" ht="61.5" customHeight="1" thickBot="1" x14ac:dyDescent="0.4">
      <c r="A73" s="18"/>
      <c r="B73" s="299"/>
      <c r="C73" s="300" t="s">
        <v>702</v>
      </c>
      <c r="D73" s="988" t="s">
        <v>703</v>
      </c>
      <c r="E73" s="989"/>
      <c r="F73" s="990"/>
      <c r="G73" s="5"/>
      <c r="H73" s="49"/>
      <c r="I73" s="298"/>
      <c r="J73" s="298"/>
      <c r="K73" s="298"/>
      <c r="L73" s="6"/>
    </row>
    <row r="74" spans="1:52" ht="15" thickBot="1" x14ac:dyDescent="0.4">
      <c r="A74" s="18"/>
      <c r="B74" s="301"/>
      <c r="C74" s="302"/>
      <c r="D74" s="124"/>
      <c r="E74" s="124"/>
      <c r="F74" s="124"/>
      <c r="G74" s="124"/>
      <c r="H74" s="124"/>
      <c r="I74" s="124"/>
      <c r="J74" s="303"/>
      <c r="K74" s="303"/>
      <c r="L74" s="171"/>
    </row>
    <row r="75" spans="1:52" ht="49.9" customHeight="1" x14ac:dyDescent="0.35">
      <c r="A75" s="18"/>
      <c r="C75"/>
    </row>
    <row r="76" spans="1:52" ht="49.9" customHeight="1" x14ac:dyDescent="0.35">
      <c r="A76" s="18"/>
      <c r="C76"/>
    </row>
    <row r="77" spans="1:52" ht="49.5" customHeight="1" x14ac:dyDescent="0.35">
      <c r="A77" s="18"/>
      <c r="C77"/>
    </row>
    <row r="78" spans="1:52" ht="49.9" customHeight="1" x14ac:dyDescent="0.35">
      <c r="A78" s="18"/>
      <c r="C78"/>
    </row>
    <row r="79" spans="1:52" ht="49.9" customHeight="1" x14ac:dyDescent="0.35">
      <c r="A79" s="18"/>
      <c r="C79"/>
    </row>
    <row r="80" spans="1:52" ht="49.9" customHeight="1" x14ac:dyDescent="0.35">
      <c r="A80" s="18"/>
      <c r="C80"/>
    </row>
    <row r="81" spans="1:3" x14ac:dyDescent="0.35">
      <c r="A81" s="18"/>
      <c r="C81"/>
    </row>
    <row r="82" spans="1:3" x14ac:dyDescent="0.35">
      <c r="A82" s="18"/>
      <c r="C82"/>
    </row>
    <row r="83" spans="1:3" x14ac:dyDescent="0.35">
      <c r="A83" s="18"/>
      <c r="C83"/>
    </row>
    <row r="84" spans="1:3" x14ac:dyDescent="0.35">
      <c r="C84"/>
    </row>
    <row r="85" spans="1:3" x14ac:dyDescent="0.35">
      <c r="C85"/>
    </row>
    <row r="86" spans="1:3" x14ac:dyDescent="0.35">
      <c r="C86"/>
    </row>
    <row r="87" spans="1:3" x14ac:dyDescent="0.35">
      <c r="C87"/>
    </row>
    <row r="88" spans="1:3" x14ac:dyDescent="0.35">
      <c r="C88"/>
    </row>
    <row r="89" spans="1:3" x14ac:dyDescent="0.35">
      <c r="C89"/>
    </row>
    <row r="90" spans="1:3" x14ac:dyDescent="0.35">
      <c r="C90"/>
    </row>
    <row r="91" spans="1:3" x14ac:dyDescent="0.35">
      <c r="C91"/>
    </row>
    <row r="92" spans="1:3" x14ac:dyDescent="0.35">
      <c r="C92"/>
    </row>
    <row r="93" spans="1:3" x14ac:dyDescent="0.35">
      <c r="C93"/>
    </row>
    <row r="94" spans="1:3" x14ac:dyDescent="0.35">
      <c r="C94"/>
    </row>
    <row r="95" spans="1:3" x14ac:dyDescent="0.35">
      <c r="C95"/>
    </row>
    <row r="96" spans="1: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row r="112" spans="3:3" x14ac:dyDescent="0.35">
      <c r="C112"/>
    </row>
    <row r="113" spans="3:3" x14ac:dyDescent="0.35">
      <c r="C113"/>
    </row>
    <row r="114" spans="3:3" x14ac:dyDescent="0.35">
      <c r="C114"/>
    </row>
    <row r="115" spans="3:3" x14ac:dyDescent="0.35">
      <c r="C115"/>
    </row>
    <row r="116" spans="3:3" x14ac:dyDescent="0.35">
      <c r="C116"/>
    </row>
    <row r="117" spans="3:3" x14ac:dyDescent="0.35">
      <c r="C117"/>
    </row>
    <row r="118" spans="3:3" x14ac:dyDescent="0.35">
      <c r="C118"/>
    </row>
    <row r="119" spans="3:3" x14ac:dyDescent="0.35">
      <c r="C119"/>
    </row>
    <row r="120" spans="3:3" x14ac:dyDescent="0.35">
      <c r="C120"/>
    </row>
    <row r="121" spans="3:3" x14ac:dyDescent="0.35">
      <c r="C121"/>
    </row>
    <row r="122" spans="3:3" x14ac:dyDescent="0.35">
      <c r="C122"/>
    </row>
  </sheetData>
  <mergeCells count="107">
    <mergeCell ref="K11:K12"/>
    <mergeCell ref="K13:K14"/>
    <mergeCell ref="J15:J16"/>
    <mergeCell ref="K15:K16"/>
    <mergeCell ref="C3:K3"/>
    <mergeCell ref="C4:K4"/>
    <mergeCell ref="C5:K5"/>
    <mergeCell ref="D7:E7"/>
    <mergeCell ref="F7:G7"/>
    <mergeCell ref="H7:I7"/>
    <mergeCell ref="D8:E10"/>
    <mergeCell ref="F8:G10"/>
    <mergeCell ref="F11:G12"/>
    <mergeCell ref="H8:I10"/>
    <mergeCell ref="K8:K10"/>
    <mergeCell ref="D13:E14"/>
    <mergeCell ref="F13:G14"/>
    <mergeCell ref="D15:E16"/>
    <mergeCell ref="F15:G16"/>
    <mergeCell ref="H13:I14"/>
    <mergeCell ref="H15:I16"/>
    <mergeCell ref="D11:E12"/>
    <mergeCell ref="H11:I12"/>
    <mergeCell ref="D17:E17"/>
    <mergeCell ref="F17:G17"/>
    <mergeCell ref="H17:I17"/>
    <mergeCell ref="D18:E18"/>
    <mergeCell ref="F18:G18"/>
    <mergeCell ref="H18:I18"/>
    <mergeCell ref="D31:E31"/>
    <mergeCell ref="F31:G31"/>
    <mergeCell ref="H31:I31"/>
    <mergeCell ref="D19:E19"/>
    <mergeCell ref="F19:G19"/>
    <mergeCell ref="H19:I19"/>
    <mergeCell ref="D22:K22"/>
    <mergeCell ref="E23:J23"/>
    <mergeCell ref="E24:J24"/>
    <mergeCell ref="C26:J26"/>
    <mergeCell ref="D27:K28"/>
    <mergeCell ref="D30:E30"/>
    <mergeCell ref="F30:G30"/>
    <mergeCell ref="H30:I30"/>
    <mergeCell ref="D39:E39"/>
    <mergeCell ref="F39:G39"/>
    <mergeCell ref="H39:I39"/>
    <mergeCell ref="D40:E40"/>
    <mergeCell ref="F40:G40"/>
    <mergeCell ref="H40:I40"/>
    <mergeCell ref="D41:E41"/>
    <mergeCell ref="F41:G41"/>
    <mergeCell ref="H41:I41"/>
    <mergeCell ref="H55:I55"/>
    <mergeCell ref="D56:E56"/>
    <mergeCell ref="F56:G56"/>
    <mergeCell ref="C47:J47"/>
    <mergeCell ref="E44:J44"/>
    <mergeCell ref="E45:J45"/>
    <mergeCell ref="H56:I56"/>
    <mergeCell ref="D57:E57"/>
    <mergeCell ref="F57:G57"/>
    <mergeCell ref="H57:I57"/>
    <mergeCell ref="E60:J60"/>
    <mergeCell ref="E61:J61"/>
    <mergeCell ref="D48:K51"/>
    <mergeCell ref="D54:E54"/>
    <mergeCell ref="F54:G54"/>
    <mergeCell ref="H54:I54"/>
    <mergeCell ref="D72:F72"/>
    <mergeCell ref="D73:F73"/>
    <mergeCell ref="D69:F69"/>
    <mergeCell ref="I69:K69"/>
    <mergeCell ref="D70:F70"/>
    <mergeCell ref="I70:K70"/>
    <mergeCell ref="D71:F71"/>
    <mergeCell ref="I71:K71"/>
    <mergeCell ref="C63:E63"/>
    <mergeCell ref="D66:F66"/>
    <mergeCell ref="I66:K66"/>
    <mergeCell ref="D67:F67"/>
    <mergeCell ref="I67:K67"/>
    <mergeCell ref="D68:F68"/>
    <mergeCell ref="I68:K68"/>
    <mergeCell ref="C55:C58"/>
    <mergeCell ref="D55:E55"/>
    <mergeCell ref="F55:G55"/>
    <mergeCell ref="D32:E32"/>
    <mergeCell ref="D33:E33"/>
    <mergeCell ref="D34:E34"/>
    <mergeCell ref="D35:E35"/>
    <mergeCell ref="D36:E36"/>
    <mergeCell ref="D37:E37"/>
    <mergeCell ref="D38:E38"/>
    <mergeCell ref="H32:I32"/>
    <mergeCell ref="H33:I33"/>
    <mergeCell ref="H34:I34"/>
    <mergeCell ref="H35:I35"/>
    <mergeCell ref="H36:I36"/>
    <mergeCell ref="H37:I37"/>
    <mergeCell ref="H38:I38"/>
    <mergeCell ref="F32:G32"/>
    <mergeCell ref="F33:G33"/>
    <mergeCell ref="F34:G34"/>
    <mergeCell ref="F35:G35"/>
    <mergeCell ref="F36:G36"/>
    <mergeCell ref="F37:G37"/>
    <mergeCell ref="F38:G38"/>
  </mergeCells>
  <dataValidations count="6">
    <dataValidation type="list" allowBlank="1" showInputMessage="1" showErrorMessage="1" sqref="F56:G57 G19 F11:G11 F13 F15 F17:F19" xr:uid="{0B948477-D237-457A-9AF3-B13E7C87735C}">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30 J54" xr:uid="{DFB1DC27-D01B-4DE6-875F-69D22B7BCE75}"/>
    <dataValidation allowBlank="1" showInputMessage="1" showErrorMessage="1" prompt="Refers to the progress expected to be reached at project finalization. " sqref="H7:I7 H30:I30 H54:I54" xr:uid="{09E9B1BD-4FCD-4506-B115-CF2AE59042EB}"/>
    <dataValidation allowBlank="1" showInputMessage="1" showErrorMessage="1" prompt="Please use the drop-down menu to fill this section" sqref="F7:G7 F30:G30 F54:G54" xr:uid="{74F7556E-8745-4742-A053-DAAE0F9A164C}"/>
    <dataValidation allowBlank="1" showInputMessage="1" showErrorMessage="1" prompt="Report the project components/outcomes as in the project document " sqref="D7:E7 D30:E30 D54:E54" xr:uid="{89EABBA6-9D3D-485D-BF7D-C2F76CD434DA}"/>
    <dataValidation type="list" allowBlank="1" showInputMessage="1" showErrorMessage="1" prompt="Please use drop down menu to enter data " sqref="F8:G8 F55:G55 F31:F41 G31:G32" xr:uid="{B008487E-662E-40E9-A803-382752F31AB1}">
      <formula1>"Outcome 1, Outcome 2, Outcome 3, Outcome 4, Outcome 5, Outcome 6, Outcome 7, Outcome 8"</formula1>
    </dataValidation>
  </dataValidations>
  <hyperlinks>
    <hyperlink ref="E24" r:id="rId1" xr:uid="{C676B480-53ED-47BA-96F9-F3E4BFB0C21C}"/>
    <hyperlink ref="E45" r:id="rId2" xr:uid="{666EEABB-067C-49D8-8B61-19383B003BA7}"/>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53DE-2499-4585-A45D-20EFFB87FED5}">
  <dimension ref="B1:K58"/>
  <sheetViews>
    <sheetView topLeftCell="A37" zoomScaleNormal="100" workbookViewId="0">
      <selection activeCell="Q57" sqref="Q57"/>
    </sheetView>
  </sheetViews>
  <sheetFormatPr defaultColWidth="8.81640625" defaultRowHeight="14" x14ac:dyDescent="0.3"/>
  <cols>
    <col min="1" max="1" width="1.54296875" style="18" customWidth="1"/>
    <col min="2" max="2" width="1.81640625" style="18" customWidth="1"/>
    <col min="3" max="3" width="13.453125" style="18" customWidth="1"/>
    <col min="4" max="4" width="11.453125" style="18" customWidth="1"/>
    <col min="5" max="5" width="12.7265625" style="18" customWidth="1"/>
    <col min="6" max="6" width="20.26953125" style="18" customWidth="1"/>
    <col min="7" max="7" width="18.7265625" style="18" customWidth="1"/>
    <col min="8" max="8" width="16.81640625" style="18" customWidth="1"/>
    <col min="9" max="9" width="1.54296875" style="18" customWidth="1"/>
    <col min="10" max="16384" width="8.81640625" style="18"/>
  </cols>
  <sheetData>
    <row r="1" spans="2:9" ht="14.5" thickBot="1" x14ac:dyDescent="0.35">
      <c r="H1" s="673"/>
    </row>
    <row r="2" spans="2:9" ht="14.5" thickBot="1" x14ac:dyDescent="0.35">
      <c r="B2" s="1"/>
      <c r="C2" s="2"/>
      <c r="D2" s="3"/>
      <c r="E2" s="3"/>
      <c r="F2" s="3"/>
      <c r="G2" s="3"/>
      <c r="H2" s="500"/>
      <c r="I2" s="4"/>
    </row>
    <row r="3" spans="2:9" ht="14.5" thickBot="1" x14ac:dyDescent="0.35">
      <c r="B3" s="19"/>
      <c r="C3" s="802" t="s">
        <v>111</v>
      </c>
      <c r="D3" s="1132"/>
      <c r="E3" s="1132"/>
      <c r="F3" s="1132"/>
      <c r="G3" s="1132"/>
      <c r="H3" s="1133"/>
      <c r="I3" s="20"/>
    </row>
    <row r="4" spans="2:9" x14ac:dyDescent="0.3">
      <c r="B4" s="5"/>
      <c r="C4" s="1134" t="s">
        <v>0</v>
      </c>
      <c r="D4" s="1134"/>
      <c r="E4" s="1134"/>
      <c r="F4" s="1134"/>
      <c r="G4" s="1134"/>
      <c r="H4" s="1134"/>
      <c r="I4" s="6"/>
    </row>
    <row r="5" spans="2:9" ht="4.5" customHeight="1" x14ac:dyDescent="0.3">
      <c r="B5" s="5"/>
      <c r="C5" s="1135"/>
      <c r="D5" s="1135"/>
      <c r="E5" s="1135"/>
      <c r="F5" s="1135"/>
      <c r="G5" s="1135"/>
      <c r="H5" s="1135"/>
      <c r="I5" s="6"/>
    </row>
    <row r="6" spans="2:9" ht="31.5" customHeight="1" thickBot="1" x14ac:dyDescent="0.35">
      <c r="B6" s="5"/>
      <c r="C6" s="1136" t="s">
        <v>1</v>
      </c>
      <c r="D6" s="1136"/>
      <c r="E6" s="1136"/>
      <c r="F6" s="1136"/>
      <c r="G6" s="1136"/>
      <c r="H6" s="1136"/>
      <c r="I6" s="6"/>
    </row>
    <row r="7" spans="2:9" ht="34.5" customHeight="1" thickBot="1" x14ac:dyDescent="0.35">
      <c r="B7" s="5"/>
      <c r="C7" s="7" t="s">
        <v>2</v>
      </c>
      <c r="D7" s="1137" t="s">
        <v>3</v>
      </c>
      <c r="E7" s="1137"/>
      <c r="F7" s="566" t="s">
        <v>4</v>
      </c>
      <c r="G7" s="428" t="s">
        <v>5</v>
      </c>
      <c r="H7" s="8" t="s">
        <v>6</v>
      </c>
      <c r="I7" s="6"/>
    </row>
    <row r="8" spans="2:9" ht="60.75" customHeight="1" thickBot="1" x14ac:dyDescent="0.35">
      <c r="B8" s="5"/>
      <c r="C8" s="1070" t="s">
        <v>7</v>
      </c>
      <c r="D8" s="1071"/>
      <c r="E8" s="1071"/>
      <c r="F8" s="1071"/>
      <c r="G8" s="1071"/>
      <c r="H8" s="1072"/>
      <c r="I8" s="10"/>
    </row>
    <row r="9" spans="2:9" ht="348" customHeight="1" x14ac:dyDescent="0.3">
      <c r="B9" s="5"/>
      <c r="C9" s="1073" t="s">
        <v>8</v>
      </c>
      <c r="D9" s="1121" t="s">
        <v>9</v>
      </c>
      <c r="E9" s="1122"/>
      <c r="F9" s="1127" t="s">
        <v>10</v>
      </c>
      <c r="G9" s="1130" t="s">
        <v>705</v>
      </c>
      <c r="H9" s="1106" t="s">
        <v>11</v>
      </c>
      <c r="I9" s="10"/>
    </row>
    <row r="10" spans="2:9" ht="344.25" customHeight="1" x14ac:dyDescent="0.3">
      <c r="B10" s="9"/>
      <c r="C10" s="1074"/>
      <c r="D10" s="1123"/>
      <c r="E10" s="1124"/>
      <c r="F10" s="1128"/>
      <c r="G10" s="863"/>
      <c r="H10" s="1068"/>
      <c r="I10" s="10"/>
    </row>
    <row r="11" spans="2:9" ht="244.5" customHeight="1" x14ac:dyDescent="0.3">
      <c r="B11" s="9"/>
      <c r="C11" s="1074"/>
      <c r="D11" s="1123"/>
      <c r="E11" s="1124"/>
      <c r="F11" s="1128"/>
      <c r="G11" s="863"/>
      <c r="H11" s="1068"/>
      <c r="I11" s="10"/>
    </row>
    <row r="12" spans="2:9" ht="409.5" customHeight="1" x14ac:dyDescent="0.3">
      <c r="B12" s="9"/>
      <c r="C12" s="1074"/>
      <c r="D12" s="1123"/>
      <c r="E12" s="1124"/>
      <c r="F12" s="1128"/>
      <c r="G12" s="863"/>
      <c r="H12" s="1068"/>
      <c r="I12" s="10"/>
    </row>
    <row r="13" spans="2:9" ht="6" customHeight="1" x14ac:dyDescent="0.3">
      <c r="B13" s="9"/>
      <c r="C13" s="1074"/>
      <c r="D13" s="1125"/>
      <c r="E13" s="1126"/>
      <c r="F13" s="1128"/>
      <c r="G13" s="864"/>
      <c r="H13" s="1068"/>
      <c r="I13" s="10"/>
    </row>
    <row r="14" spans="2:9" ht="151.5" customHeight="1" thickBot="1" x14ac:dyDescent="0.35">
      <c r="B14" s="9"/>
      <c r="C14" s="1075"/>
      <c r="D14" s="1131" t="s">
        <v>12</v>
      </c>
      <c r="E14" s="1131"/>
      <c r="F14" s="1129"/>
      <c r="G14" s="474" t="s">
        <v>13</v>
      </c>
      <c r="H14" s="12" t="s">
        <v>14</v>
      </c>
      <c r="I14" s="10"/>
    </row>
    <row r="15" spans="2:9" ht="409.5" customHeight="1" x14ac:dyDescent="0.3">
      <c r="B15" s="9"/>
      <c r="C15" s="1073" t="s">
        <v>15</v>
      </c>
      <c r="D15" s="1107" t="s">
        <v>16</v>
      </c>
      <c r="E15" s="1108"/>
      <c r="F15" s="1076" t="s">
        <v>17</v>
      </c>
      <c r="G15" s="1105" t="s">
        <v>704</v>
      </c>
      <c r="H15" s="1113" t="s">
        <v>18</v>
      </c>
      <c r="I15" s="10"/>
    </row>
    <row r="16" spans="2:9" ht="409.5" customHeight="1" x14ac:dyDescent="0.3">
      <c r="B16" s="9"/>
      <c r="C16" s="1074"/>
      <c r="D16" s="1109"/>
      <c r="E16" s="1110"/>
      <c r="F16" s="1077"/>
      <c r="G16" s="1086"/>
      <c r="H16" s="1114"/>
      <c r="I16" s="10"/>
    </row>
    <row r="17" spans="2:11" ht="409.5" customHeight="1" x14ac:dyDescent="0.3">
      <c r="B17" s="9"/>
      <c r="C17" s="1074"/>
      <c r="D17" s="1109"/>
      <c r="E17" s="1110"/>
      <c r="F17" s="1077"/>
      <c r="G17" s="1086"/>
      <c r="H17" s="1114"/>
      <c r="I17" s="10"/>
    </row>
    <row r="18" spans="2:11" ht="119.25" customHeight="1" x14ac:dyDescent="0.3">
      <c r="B18" s="9"/>
      <c r="C18" s="1074"/>
      <c r="D18" s="1111"/>
      <c r="E18" s="1112"/>
      <c r="F18" s="1077"/>
      <c r="G18" s="1099"/>
      <c r="H18" s="1114"/>
      <c r="I18" s="10"/>
    </row>
    <row r="19" spans="2:11" ht="342.75" customHeight="1" x14ac:dyDescent="0.3">
      <c r="B19" s="9"/>
      <c r="C19" s="1074"/>
      <c r="D19" s="1115" t="s">
        <v>19</v>
      </c>
      <c r="E19" s="1116"/>
      <c r="F19" s="1077"/>
      <c r="G19" s="818" t="s">
        <v>112</v>
      </c>
      <c r="H19" s="1117" t="s">
        <v>20</v>
      </c>
      <c r="I19" s="10"/>
    </row>
    <row r="20" spans="2:11" ht="330.75" customHeight="1" x14ac:dyDescent="0.3">
      <c r="B20" s="9"/>
      <c r="C20" s="1074"/>
      <c r="D20" s="1111"/>
      <c r="E20" s="1112"/>
      <c r="F20" s="1077"/>
      <c r="G20" s="819"/>
      <c r="H20" s="1118"/>
      <c r="I20" s="10"/>
    </row>
    <row r="21" spans="2:11" ht="151.5" customHeight="1" thickBot="1" x14ac:dyDescent="0.35">
      <c r="B21" s="9"/>
      <c r="C21" s="1075"/>
      <c r="D21" s="1119" t="s">
        <v>21</v>
      </c>
      <c r="E21" s="1120"/>
      <c r="F21" s="1101"/>
      <c r="G21" s="475" t="s">
        <v>22</v>
      </c>
      <c r="H21" s="12" t="s">
        <v>1232</v>
      </c>
      <c r="I21" s="10"/>
    </row>
    <row r="22" spans="2:11" ht="409.5" customHeight="1" x14ac:dyDescent="0.3">
      <c r="B22" s="9"/>
      <c r="C22" s="1042" t="s">
        <v>23</v>
      </c>
      <c r="D22" s="1103" t="s">
        <v>24</v>
      </c>
      <c r="E22" s="1104"/>
      <c r="F22" s="1076" t="s">
        <v>25</v>
      </c>
      <c r="G22" s="1105" t="s">
        <v>26</v>
      </c>
      <c r="H22" s="1106" t="s">
        <v>27</v>
      </c>
      <c r="I22" s="10"/>
    </row>
    <row r="23" spans="2:11" ht="249.75" customHeight="1" x14ac:dyDescent="0.3">
      <c r="B23" s="9"/>
      <c r="C23" s="1053"/>
      <c r="D23" s="1096"/>
      <c r="E23" s="1097"/>
      <c r="F23" s="1077"/>
      <c r="G23" s="1099"/>
      <c r="H23" s="1100"/>
      <c r="I23" s="10"/>
    </row>
    <row r="24" spans="2:11" ht="168.75" customHeight="1" x14ac:dyDescent="0.3">
      <c r="B24" s="9"/>
      <c r="C24" s="1053"/>
      <c r="D24" s="1077" t="s">
        <v>28</v>
      </c>
      <c r="E24" s="1077"/>
      <c r="F24" s="1077"/>
      <c r="G24" s="429" t="s">
        <v>29</v>
      </c>
      <c r="H24" s="565" t="s">
        <v>30</v>
      </c>
      <c r="I24" s="10"/>
    </row>
    <row r="25" spans="2:11" ht="345" customHeight="1" x14ac:dyDescent="0.3">
      <c r="B25" s="9"/>
      <c r="C25" s="1053"/>
      <c r="D25" s="1077" t="s">
        <v>31</v>
      </c>
      <c r="E25" s="1077"/>
      <c r="F25" s="1077"/>
      <c r="G25" s="429" t="s">
        <v>1158</v>
      </c>
      <c r="H25" s="565" t="s">
        <v>32</v>
      </c>
      <c r="I25" s="10"/>
    </row>
    <row r="26" spans="2:11" ht="339.75" customHeight="1" thickBot="1" x14ac:dyDescent="0.35">
      <c r="B26" s="9"/>
      <c r="C26" s="1044"/>
      <c r="D26" s="1045" t="s">
        <v>1247</v>
      </c>
      <c r="E26" s="1045"/>
      <c r="F26" s="1101"/>
      <c r="G26" s="433" t="s">
        <v>1302</v>
      </c>
      <c r="H26" s="12" t="s">
        <v>33</v>
      </c>
      <c r="I26" s="10"/>
      <c r="K26" s="524"/>
    </row>
    <row r="27" spans="2:11" ht="409.5" customHeight="1" x14ac:dyDescent="0.3">
      <c r="B27" s="9"/>
      <c r="C27" s="1073" t="s">
        <v>34</v>
      </c>
      <c r="D27" s="1103" t="s">
        <v>35</v>
      </c>
      <c r="E27" s="1104"/>
      <c r="F27" s="1056" t="s">
        <v>36</v>
      </c>
      <c r="G27" s="1092" t="s">
        <v>37</v>
      </c>
      <c r="H27" s="1094" t="s">
        <v>38</v>
      </c>
      <c r="I27" s="10"/>
      <c r="K27" s="524"/>
    </row>
    <row r="28" spans="2:11" ht="63" customHeight="1" x14ac:dyDescent="0.3">
      <c r="B28" s="9"/>
      <c r="C28" s="1074"/>
      <c r="D28" s="1080"/>
      <c r="E28" s="1081"/>
      <c r="F28" s="1057"/>
      <c r="G28" s="1093"/>
      <c r="H28" s="1095"/>
      <c r="I28" s="10"/>
    </row>
    <row r="29" spans="2:11" ht="272.25" customHeight="1" x14ac:dyDescent="0.3">
      <c r="B29" s="9"/>
      <c r="C29" s="1074"/>
      <c r="D29" s="1080"/>
      <c r="E29" s="1081"/>
      <c r="F29" s="1057"/>
      <c r="G29" s="430" t="s">
        <v>39</v>
      </c>
      <c r="H29" s="11" t="s">
        <v>40</v>
      </c>
      <c r="I29" s="10"/>
    </row>
    <row r="30" spans="2:11" ht="409.5" customHeight="1" x14ac:dyDescent="0.3">
      <c r="B30" s="9"/>
      <c r="C30" s="1074"/>
      <c r="D30" s="1080"/>
      <c r="E30" s="1081"/>
      <c r="F30" s="1057"/>
      <c r="G30" s="431" t="s">
        <v>1300</v>
      </c>
      <c r="H30" s="11" t="s">
        <v>1233</v>
      </c>
      <c r="I30" s="10"/>
    </row>
    <row r="31" spans="2:11" ht="288" customHeight="1" x14ac:dyDescent="0.3">
      <c r="B31" s="9"/>
      <c r="C31" s="1102"/>
      <c r="D31" s="1096"/>
      <c r="E31" s="1097"/>
      <c r="F31" s="1098"/>
      <c r="G31" s="431" t="s">
        <v>1301</v>
      </c>
      <c r="H31" s="11"/>
      <c r="I31" s="10"/>
    </row>
    <row r="32" spans="2:11" ht="230.25" customHeight="1" x14ac:dyDescent="0.3">
      <c r="B32" s="9"/>
      <c r="C32" s="555" t="s">
        <v>41</v>
      </c>
      <c r="D32" s="1090" t="s">
        <v>42</v>
      </c>
      <c r="E32" s="1091"/>
      <c r="F32" s="560" t="s">
        <v>43</v>
      </c>
      <c r="G32" s="429" t="s">
        <v>44</v>
      </c>
      <c r="H32" s="565" t="s">
        <v>45</v>
      </c>
      <c r="I32" s="10"/>
    </row>
    <row r="33" spans="2:9" ht="409.5" customHeight="1" x14ac:dyDescent="0.3">
      <c r="B33" s="9"/>
      <c r="C33" s="1050" t="s">
        <v>46</v>
      </c>
      <c r="D33" s="1078" t="s">
        <v>47</v>
      </c>
      <c r="E33" s="1079"/>
      <c r="F33" s="1084" t="s">
        <v>48</v>
      </c>
      <c r="G33" s="1085" t="s">
        <v>49</v>
      </c>
      <c r="H33" s="1067" t="s">
        <v>50</v>
      </c>
      <c r="I33" s="10"/>
    </row>
    <row r="34" spans="2:9" ht="197.25" customHeight="1" x14ac:dyDescent="0.3">
      <c r="B34" s="9"/>
      <c r="C34" s="1102"/>
      <c r="D34" s="1096"/>
      <c r="E34" s="1097"/>
      <c r="F34" s="1098"/>
      <c r="G34" s="1099"/>
      <c r="H34" s="1100"/>
      <c r="I34" s="10"/>
    </row>
    <row r="35" spans="2:9" ht="306.75" customHeight="1" thickBot="1" x14ac:dyDescent="0.35">
      <c r="B35" s="9"/>
      <c r="C35" s="552" t="s">
        <v>51</v>
      </c>
      <c r="D35" s="1101" t="s">
        <v>1248</v>
      </c>
      <c r="E35" s="1101"/>
      <c r="F35" s="563" t="s">
        <v>52</v>
      </c>
      <c r="G35" s="433" t="s">
        <v>53</v>
      </c>
      <c r="H35" s="12" t="s">
        <v>54</v>
      </c>
      <c r="I35" s="10"/>
    </row>
    <row r="36" spans="2:9" ht="58.5" customHeight="1" thickBot="1" x14ac:dyDescent="0.35">
      <c r="B36" s="9"/>
      <c r="C36" s="1070" t="s">
        <v>55</v>
      </c>
      <c r="D36" s="1071"/>
      <c r="E36" s="1071"/>
      <c r="F36" s="1071"/>
      <c r="G36" s="1071"/>
      <c r="H36" s="1072"/>
      <c r="I36" s="10"/>
    </row>
    <row r="37" spans="2:9" ht="213.75" customHeight="1" x14ac:dyDescent="0.3">
      <c r="B37" s="9"/>
      <c r="C37" s="558" t="s">
        <v>56</v>
      </c>
      <c r="D37" s="1090" t="s">
        <v>57</v>
      </c>
      <c r="E37" s="1091"/>
      <c r="F37" s="13" t="s">
        <v>58</v>
      </c>
      <c r="G37" s="561" t="s">
        <v>59</v>
      </c>
      <c r="H37" s="557" t="s">
        <v>60</v>
      </c>
      <c r="I37" s="10"/>
    </row>
    <row r="38" spans="2:9" ht="168" customHeight="1" x14ac:dyDescent="0.3">
      <c r="B38" s="9"/>
      <c r="C38" s="553" t="s">
        <v>61</v>
      </c>
      <c r="D38" s="1084" t="s">
        <v>62</v>
      </c>
      <c r="E38" s="1084"/>
      <c r="F38" s="554" t="s">
        <v>63</v>
      </c>
      <c r="G38" s="561" t="s">
        <v>64</v>
      </c>
      <c r="H38" s="556" t="s">
        <v>65</v>
      </c>
      <c r="I38" s="10"/>
    </row>
    <row r="39" spans="2:9" ht="127.5" customHeight="1" x14ac:dyDescent="0.3">
      <c r="B39" s="9"/>
      <c r="C39" s="555" t="s">
        <v>66</v>
      </c>
      <c r="D39" s="1090" t="s">
        <v>67</v>
      </c>
      <c r="E39" s="1091"/>
      <c r="F39" s="429" t="s">
        <v>68</v>
      </c>
      <c r="G39" s="429" t="s">
        <v>69</v>
      </c>
      <c r="H39" s="565" t="s">
        <v>70</v>
      </c>
      <c r="I39" s="10"/>
    </row>
    <row r="40" spans="2:9" ht="351" customHeight="1" x14ac:dyDescent="0.3">
      <c r="B40" s="9"/>
      <c r="C40" s="1050" t="s">
        <v>71</v>
      </c>
      <c r="D40" s="1078" t="s">
        <v>72</v>
      </c>
      <c r="E40" s="1079"/>
      <c r="F40" s="1051" t="s">
        <v>73</v>
      </c>
      <c r="G40" s="1065" t="s">
        <v>463</v>
      </c>
      <c r="H40" s="1067" t="s">
        <v>74</v>
      </c>
      <c r="I40" s="10"/>
    </row>
    <row r="41" spans="2:9" ht="409.5" customHeight="1" x14ac:dyDescent="0.3">
      <c r="B41" s="9"/>
      <c r="C41" s="1074"/>
      <c r="D41" s="1080"/>
      <c r="E41" s="1081"/>
      <c r="F41" s="1088"/>
      <c r="G41" s="1066"/>
      <c r="H41" s="1068"/>
      <c r="I41" s="10"/>
    </row>
    <row r="42" spans="2:9" ht="205.5" customHeight="1" thickBot="1" x14ac:dyDescent="0.35">
      <c r="B42" s="9"/>
      <c r="C42" s="1075"/>
      <c r="D42" s="1082"/>
      <c r="E42" s="1083"/>
      <c r="F42" s="1089"/>
      <c r="G42" s="1066"/>
      <c r="H42" s="1069"/>
      <c r="I42" s="10"/>
    </row>
    <row r="43" spans="2:9" ht="45" customHeight="1" thickBot="1" x14ac:dyDescent="0.35">
      <c r="B43" s="9"/>
      <c r="C43" s="1070" t="s">
        <v>75</v>
      </c>
      <c r="D43" s="1071"/>
      <c r="E43" s="1071"/>
      <c r="F43" s="1071"/>
      <c r="G43" s="1071"/>
      <c r="H43" s="1072"/>
      <c r="I43" s="10"/>
    </row>
    <row r="44" spans="2:9" ht="243" customHeight="1" x14ac:dyDescent="0.3">
      <c r="B44" s="9"/>
      <c r="C44" s="1073" t="s">
        <v>76</v>
      </c>
      <c r="D44" s="1076" t="s">
        <v>77</v>
      </c>
      <c r="E44" s="1076"/>
      <c r="F44" s="559" t="s">
        <v>78</v>
      </c>
      <c r="G44" s="562" t="s">
        <v>1227</v>
      </c>
      <c r="H44" s="564" t="s">
        <v>79</v>
      </c>
      <c r="I44" s="10"/>
    </row>
    <row r="45" spans="2:9" ht="242.25" customHeight="1" x14ac:dyDescent="0.3">
      <c r="B45" s="9"/>
      <c r="C45" s="1074"/>
      <c r="D45" s="1077" t="s">
        <v>80</v>
      </c>
      <c r="E45" s="1077"/>
      <c r="F45" s="560" t="s">
        <v>81</v>
      </c>
      <c r="G45" s="429" t="s">
        <v>1228</v>
      </c>
      <c r="H45" s="14" t="s">
        <v>82</v>
      </c>
      <c r="I45" s="10"/>
    </row>
    <row r="46" spans="2:9" ht="274.5" customHeight="1" x14ac:dyDescent="0.3">
      <c r="B46" s="9"/>
      <c r="C46" s="1074"/>
      <c r="D46" s="1077" t="s">
        <v>83</v>
      </c>
      <c r="E46" s="1077"/>
      <c r="F46" s="560" t="s">
        <v>84</v>
      </c>
      <c r="G46" s="429" t="s">
        <v>85</v>
      </c>
      <c r="H46" s="14" t="s">
        <v>86</v>
      </c>
      <c r="I46" s="10"/>
    </row>
    <row r="47" spans="2:9" ht="123.75" customHeight="1" x14ac:dyDescent="0.3">
      <c r="B47" s="9"/>
      <c r="C47" s="1074"/>
      <c r="D47" s="1078" t="s">
        <v>87</v>
      </c>
      <c r="E47" s="1079"/>
      <c r="F47" s="1084" t="s">
        <v>88</v>
      </c>
      <c r="G47" s="1085" t="s">
        <v>1229</v>
      </c>
      <c r="H47" s="14" t="s">
        <v>89</v>
      </c>
      <c r="I47" s="10"/>
    </row>
    <row r="48" spans="2:9" ht="109.5" customHeight="1" x14ac:dyDescent="0.3">
      <c r="B48" s="9"/>
      <c r="C48" s="1074"/>
      <c r="D48" s="1080"/>
      <c r="E48" s="1081"/>
      <c r="F48" s="1057"/>
      <c r="G48" s="1086"/>
      <c r="H48" s="565" t="s">
        <v>90</v>
      </c>
      <c r="I48" s="10"/>
    </row>
    <row r="49" spans="2:9" ht="141" customHeight="1" x14ac:dyDescent="0.3">
      <c r="B49" s="9"/>
      <c r="C49" s="1074"/>
      <c r="D49" s="1080"/>
      <c r="E49" s="1081"/>
      <c r="F49" s="1057"/>
      <c r="G49" s="1086"/>
      <c r="H49" s="565" t="s">
        <v>91</v>
      </c>
      <c r="I49" s="10"/>
    </row>
    <row r="50" spans="2:9" ht="139.5" customHeight="1" thickBot="1" x14ac:dyDescent="0.35">
      <c r="B50" s="9"/>
      <c r="C50" s="1075"/>
      <c r="D50" s="1082"/>
      <c r="E50" s="1083"/>
      <c r="F50" s="1058"/>
      <c r="G50" s="1087"/>
      <c r="H50" s="12" t="s">
        <v>92</v>
      </c>
      <c r="I50" s="10"/>
    </row>
    <row r="51" spans="2:9" ht="138.75" customHeight="1" x14ac:dyDescent="0.3">
      <c r="B51" s="9"/>
      <c r="C51" s="1042" t="s">
        <v>93</v>
      </c>
      <c r="D51" s="1054" t="s">
        <v>94</v>
      </c>
      <c r="E51" s="1055"/>
      <c r="F51" s="1056" t="s">
        <v>95</v>
      </c>
      <c r="G51" s="672" t="s">
        <v>1230</v>
      </c>
      <c r="H51" s="564" t="s">
        <v>96</v>
      </c>
      <c r="I51" s="10"/>
    </row>
    <row r="52" spans="2:9" ht="136.5" customHeight="1" x14ac:dyDescent="0.3">
      <c r="B52" s="9"/>
      <c r="C52" s="1053"/>
      <c r="D52" s="1059" t="s">
        <v>97</v>
      </c>
      <c r="E52" s="1060"/>
      <c r="F52" s="1057"/>
      <c r="G52" s="429" t="s">
        <v>1231</v>
      </c>
      <c r="H52" s="565" t="s">
        <v>98</v>
      </c>
      <c r="I52" s="10"/>
    </row>
    <row r="53" spans="2:9" ht="125.25" customHeight="1" x14ac:dyDescent="0.3">
      <c r="B53" s="9"/>
      <c r="C53" s="1053"/>
      <c r="D53" s="1061"/>
      <c r="E53" s="1062"/>
      <c r="F53" s="1057"/>
      <c r="G53" s="432" t="s">
        <v>99</v>
      </c>
      <c r="H53" s="565" t="s">
        <v>100</v>
      </c>
      <c r="I53" s="10"/>
    </row>
    <row r="54" spans="2:9" ht="138.75" customHeight="1" x14ac:dyDescent="0.3">
      <c r="B54" s="9"/>
      <c r="C54" s="1053"/>
      <c r="D54" s="1059" t="s">
        <v>101</v>
      </c>
      <c r="E54" s="1060"/>
      <c r="F54" s="1057"/>
      <c r="G54" s="429" t="s">
        <v>102</v>
      </c>
      <c r="H54" s="565" t="s">
        <v>103</v>
      </c>
      <c r="I54" s="10"/>
    </row>
    <row r="55" spans="2:9" ht="123.75" customHeight="1" x14ac:dyDescent="0.3">
      <c r="B55" s="9"/>
      <c r="C55" s="1050"/>
      <c r="D55" s="1061"/>
      <c r="E55" s="1062"/>
      <c r="F55" s="1057"/>
      <c r="G55" s="561" t="s">
        <v>104</v>
      </c>
      <c r="H55" s="565" t="s">
        <v>105</v>
      </c>
      <c r="I55" s="10"/>
    </row>
    <row r="56" spans="2:9" ht="172.5" customHeight="1" x14ac:dyDescent="0.3">
      <c r="B56" s="9"/>
      <c r="C56" s="1050"/>
      <c r="D56" s="1061"/>
      <c r="E56" s="1062"/>
      <c r="F56" s="1057"/>
      <c r="G56" s="429" t="s">
        <v>464</v>
      </c>
      <c r="H56" s="565" t="s">
        <v>106</v>
      </c>
      <c r="I56" s="10"/>
    </row>
    <row r="57" spans="2:9" ht="94.5" customHeight="1" thickBot="1" x14ac:dyDescent="0.35">
      <c r="B57" s="9"/>
      <c r="C57" s="1044"/>
      <c r="D57" s="1063"/>
      <c r="E57" s="1064"/>
      <c r="F57" s="1058"/>
      <c r="G57" s="433" t="s">
        <v>107</v>
      </c>
      <c r="H57" s="12" t="s">
        <v>108</v>
      </c>
      <c r="I57" s="10"/>
    </row>
    <row r="58" spans="2:9" ht="14.5" thickBot="1" x14ac:dyDescent="0.35">
      <c r="B58" s="15"/>
      <c r="C58" s="16"/>
      <c r="D58" s="16"/>
      <c r="E58" s="16"/>
      <c r="F58" s="16"/>
      <c r="G58" s="16"/>
      <c r="H58" s="16"/>
      <c r="I58" s="17"/>
    </row>
  </sheetData>
  <mergeCells count="63">
    <mergeCell ref="C8:H8"/>
    <mergeCell ref="C3:H3"/>
    <mergeCell ref="C4:H4"/>
    <mergeCell ref="C5:H5"/>
    <mergeCell ref="C6:H6"/>
    <mergeCell ref="D7:E7"/>
    <mergeCell ref="C9:C14"/>
    <mergeCell ref="D9:E13"/>
    <mergeCell ref="F9:F14"/>
    <mergeCell ref="G9:G13"/>
    <mergeCell ref="H9:H13"/>
    <mergeCell ref="D14:E14"/>
    <mergeCell ref="C15:C21"/>
    <mergeCell ref="D15:E18"/>
    <mergeCell ref="F15:F21"/>
    <mergeCell ref="G15:G18"/>
    <mergeCell ref="H15:H18"/>
    <mergeCell ref="D19:E20"/>
    <mergeCell ref="G19:G20"/>
    <mergeCell ref="H19:H20"/>
    <mergeCell ref="D21:E21"/>
    <mergeCell ref="C22:C26"/>
    <mergeCell ref="D22:E23"/>
    <mergeCell ref="F22:F26"/>
    <mergeCell ref="G22:G23"/>
    <mergeCell ref="H22:H23"/>
    <mergeCell ref="D24:E24"/>
    <mergeCell ref="D25:E25"/>
    <mergeCell ref="D26:E26"/>
    <mergeCell ref="C36:H36"/>
    <mergeCell ref="G27:G28"/>
    <mergeCell ref="H27:H28"/>
    <mergeCell ref="D32:E32"/>
    <mergeCell ref="D33:E34"/>
    <mergeCell ref="F33:F34"/>
    <mergeCell ref="G33:G34"/>
    <mergeCell ref="H33:H34"/>
    <mergeCell ref="D35:E35"/>
    <mergeCell ref="C33:C34"/>
    <mergeCell ref="C27:C31"/>
    <mergeCell ref="D27:E31"/>
    <mergeCell ref="F27:F31"/>
    <mergeCell ref="D37:E37"/>
    <mergeCell ref="D38:E38"/>
    <mergeCell ref="D39:E39"/>
    <mergeCell ref="C40:C42"/>
    <mergeCell ref="D40:E42"/>
    <mergeCell ref="G40:G42"/>
    <mergeCell ref="H40:H42"/>
    <mergeCell ref="C43:H43"/>
    <mergeCell ref="C44:C50"/>
    <mergeCell ref="D44:E44"/>
    <mergeCell ref="D45:E45"/>
    <mergeCell ref="D46:E46"/>
    <mergeCell ref="D47:E50"/>
    <mergeCell ref="F47:F50"/>
    <mergeCell ref="G47:G50"/>
    <mergeCell ref="F40:F42"/>
    <mergeCell ref="C51:C57"/>
    <mergeCell ref="D51:E51"/>
    <mergeCell ref="F51:F57"/>
    <mergeCell ref="D52:E53"/>
    <mergeCell ref="D54:E57"/>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A0206-F444-4715-B9BA-F90B025F67F2}">
  <dimension ref="B1:J43"/>
  <sheetViews>
    <sheetView zoomScaleNormal="100" workbookViewId="0">
      <selection activeCell="H32" sqref="H32"/>
    </sheetView>
  </sheetViews>
  <sheetFormatPr defaultColWidth="8.8164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 min="9" max="9" width="30.54296875" customWidth="1"/>
    <col min="10" max="10" width="8.81640625" customWidth="1"/>
  </cols>
  <sheetData>
    <row r="1" spans="2:9" ht="15" thickBot="1" x14ac:dyDescent="0.4"/>
    <row r="2" spans="2:9" ht="15" thickBot="1" x14ac:dyDescent="0.4">
      <c r="B2" s="21"/>
      <c r="C2" s="22"/>
      <c r="D2" s="22"/>
      <c r="E2" s="23"/>
    </row>
    <row r="3" spans="2:9" ht="18" thickBot="1" x14ac:dyDescent="0.4">
      <c r="B3" s="19"/>
      <c r="C3" s="1139" t="s">
        <v>730</v>
      </c>
      <c r="D3" s="1140"/>
      <c r="E3" s="132"/>
    </row>
    <row r="4" spans="2:9" x14ac:dyDescent="0.35">
      <c r="B4" s="19"/>
      <c r="C4" s="327"/>
      <c r="D4" s="327"/>
      <c r="E4" s="132"/>
    </row>
    <row r="5" spans="2:9" ht="15" thickBot="1" x14ac:dyDescent="0.4">
      <c r="B5" s="19"/>
      <c r="C5" s="328" t="s">
        <v>731</v>
      </c>
      <c r="D5" s="327"/>
      <c r="E5" s="132"/>
    </row>
    <row r="6" spans="2:9" ht="15" thickBot="1" x14ac:dyDescent="0.4">
      <c r="B6" s="19"/>
      <c r="C6" s="329" t="s">
        <v>732</v>
      </c>
      <c r="D6" s="330" t="s">
        <v>733</v>
      </c>
      <c r="E6" s="132"/>
    </row>
    <row r="7" spans="2:9" ht="369" customHeight="1" thickBot="1" x14ac:dyDescent="0.4">
      <c r="B7" s="19"/>
      <c r="C7" s="331" t="s">
        <v>734</v>
      </c>
      <c r="D7" s="435" t="s">
        <v>1152</v>
      </c>
      <c r="E7" s="132"/>
    </row>
    <row r="8" spans="2:9" ht="348.75" customHeight="1" x14ac:dyDescent="0.35">
      <c r="B8" s="19"/>
      <c r="C8" s="1141" t="s">
        <v>735</v>
      </c>
      <c r="D8" s="436" t="s">
        <v>736</v>
      </c>
      <c r="E8" s="132"/>
    </row>
    <row r="9" spans="2:9" ht="202.5" customHeight="1" x14ac:dyDescent="0.35">
      <c r="B9" s="19"/>
      <c r="C9" s="1142"/>
      <c r="D9" s="437" t="s">
        <v>1315</v>
      </c>
      <c r="E9" s="132"/>
    </row>
    <row r="10" spans="2:9" ht="335.25" customHeight="1" x14ac:dyDescent="0.35">
      <c r="B10" s="19"/>
      <c r="C10" s="1142"/>
      <c r="D10" s="437" t="s">
        <v>1153</v>
      </c>
      <c r="E10" s="132"/>
    </row>
    <row r="11" spans="2:9" ht="309" customHeight="1" x14ac:dyDescent="0.35">
      <c r="B11" s="19"/>
      <c r="C11" s="1142"/>
      <c r="D11" s="437" t="s">
        <v>737</v>
      </c>
      <c r="E11" s="132"/>
    </row>
    <row r="12" spans="2:9" ht="409.5" customHeight="1" x14ac:dyDescent="0.35">
      <c r="B12" s="19"/>
      <c r="C12" s="1142"/>
      <c r="D12" s="437" t="s">
        <v>1234</v>
      </c>
      <c r="E12" s="132"/>
    </row>
    <row r="13" spans="2:9" ht="360.75" customHeight="1" x14ac:dyDescent="0.35">
      <c r="B13" s="19"/>
      <c r="C13" s="1142"/>
      <c r="D13" s="437" t="s">
        <v>1235</v>
      </c>
      <c r="E13" s="132"/>
    </row>
    <row r="14" spans="2:9" ht="276" customHeight="1" x14ac:dyDescent="0.35">
      <c r="B14" s="19"/>
      <c r="C14" s="1142"/>
      <c r="D14" s="437" t="s">
        <v>1138</v>
      </c>
      <c r="E14" s="132"/>
      <c r="I14" s="427" t="s">
        <v>1137</v>
      </c>
    </row>
    <row r="15" spans="2:9" ht="381.75" customHeight="1" x14ac:dyDescent="0.35">
      <c r="B15" s="19"/>
      <c r="C15" s="1142"/>
      <c r="D15" s="437" t="s">
        <v>1236</v>
      </c>
      <c r="E15" s="132"/>
      <c r="I15" s="427"/>
    </row>
    <row r="16" spans="2:9" ht="395.25" customHeight="1" x14ac:dyDescent="0.35">
      <c r="B16" s="19"/>
      <c r="C16" s="1142"/>
      <c r="D16" s="437" t="s">
        <v>1237</v>
      </c>
      <c r="E16" s="132"/>
    </row>
    <row r="17" spans="2:10" ht="409.5" customHeight="1" thickBot="1" x14ac:dyDescent="0.4">
      <c r="B17" s="19"/>
      <c r="C17" s="1143"/>
      <c r="D17" s="438" t="s">
        <v>1139</v>
      </c>
      <c r="E17" s="132"/>
    </row>
    <row r="18" spans="2:10" ht="409.5" customHeight="1" thickBot="1" x14ac:dyDescent="0.4">
      <c r="B18" s="19"/>
      <c r="C18" s="332"/>
      <c r="D18" s="439" t="s">
        <v>1154</v>
      </c>
      <c r="E18" s="132"/>
    </row>
    <row r="19" spans="2:10" ht="84.75" customHeight="1" thickBot="1" x14ac:dyDescent="0.4">
      <c r="B19" s="19"/>
      <c r="C19" s="331" t="s">
        <v>738</v>
      </c>
      <c r="D19" s="440" t="s">
        <v>1140</v>
      </c>
      <c r="E19" s="132"/>
    </row>
    <row r="20" spans="2:10" ht="169.5" customHeight="1" thickBot="1" x14ac:dyDescent="0.4">
      <c r="B20" s="19"/>
      <c r="C20" s="333" t="s">
        <v>739</v>
      </c>
      <c r="D20" s="441" t="s">
        <v>1141</v>
      </c>
      <c r="E20" s="132"/>
    </row>
    <row r="21" spans="2:10" ht="170.25" customHeight="1" thickBot="1" x14ac:dyDescent="0.4">
      <c r="B21" s="19"/>
      <c r="C21" s="333" t="s">
        <v>740</v>
      </c>
      <c r="D21" s="442" t="s">
        <v>1142</v>
      </c>
      <c r="E21" s="132"/>
    </row>
    <row r="22" spans="2:10" x14ac:dyDescent="0.35">
      <c r="B22" s="19"/>
      <c r="C22" s="327"/>
      <c r="D22" s="327"/>
      <c r="E22" s="132"/>
    </row>
    <row r="23" spans="2:10" ht="15" thickBot="1" x14ac:dyDescent="0.4">
      <c r="B23" s="19"/>
      <c r="C23" s="1144" t="s">
        <v>741</v>
      </c>
      <c r="D23" s="1144"/>
      <c r="E23" s="132"/>
    </row>
    <row r="24" spans="2:10" ht="15" thickBot="1" x14ac:dyDescent="0.4">
      <c r="B24" s="19"/>
      <c r="C24" s="334" t="s">
        <v>742</v>
      </c>
      <c r="D24" s="334" t="s">
        <v>733</v>
      </c>
      <c r="E24" s="132"/>
    </row>
    <row r="25" spans="2:10" ht="15" thickBot="1" x14ac:dyDescent="0.4">
      <c r="B25" s="19"/>
      <c r="C25" s="1138" t="s">
        <v>743</v>
      </c>
      <c r="D25" s="1138"/>
      <c r="E25" s="132"/>
    </row>
    <row r="26" spans="2:10" ht="366.75" customHeight="1" thickBot="1" x14ac:dyDescent="0.4">
      <c r="B26" s="19"/>
      <c r="C26" s="331" t="s">
        <v>744</v>
      </c>
      <c r="D26" s="443" t="s">
        <v>1146</v>
      </c>
      <c r="E26" s="132"/>
      <c r="I26" s="251"/>
      <c r="J26" s="251"/>
    </row>
    <row r="27" spans="2:10" ht="292.5" customHeight="1" thickBot="1" x14ac:dyDescent="0.4">
      <c r="B27" s="19"/>
      <c r="C27" s="331" t="s">
        <v>745</v>
      </c>
      <c r="D27" s="443" t="s">
        <v>1155</v>
      </c>
      <c r="E27" s="132"/>
      <c r="I27" s="335"/>
    </row>
    <row r="28" spans="2:10" ht="15" thickBot="1" x14ac:dyDescent="0.4">
      <c r="B28" s="19"/>
      <c r="C28" s="1145" t="s">
        <v>746</v>
      </c>
      <c r="D28" s="1145"/>
      <c r="E28" s="132"/>
    </row>
    <row r="29" spans="2:10" ht="75.75" customHeight="1" thickBot="1" x14ac:dyDescent="0.4">
      <c r="B29" s="19"/>
      <c r="C29" s="336" t="s">
        <v>747</v>
      </c>
      <c r="D29" s="337" t="s">
        <v>748</v>
      </c>
      <c r="E29" s="132"/>
      <c r="I29" s="335"/>
    </row>
    <row r="30" spans="2:10" ht="120.75" customHeight="1" thickBot="1" x14ac:dyDescent="0.4">
      <c r="B30" s="19"/>
      <c r="C30" s="336" t="s">
        <v>749</v>
      </c>
      <c r="D30" s="337" t="s">
        <v>748</v>
      </c>
      <c r="E30" s="132"/>
    </row>
    <row r="31" spans="2:10" ht="15" thickBot="1" x14ac:dyDescent="0.4">
      <c r="B31" s="19"/>
      <c r="C31" s="1138" t="s">
        <v>750</v>
      </c>
      <c r="D31" s="1138"/>
      <c r="E31" s="132"/>
    </row>
    <row r="32" spans="2:10" ht="322.5" customHeight="1" thickBot="1" x14ac:dyDescent="0.4">
      <c r="B32" s="19"/>
      <c r="C32" s="331" t="s">
        <v>751</v>
      </c>
      <c r="D32" s="443" t="s">
        <v>752</v>
      </c>
      <c r="E32" s="132"/>
      <c r="I32" s="383"/>
    </row>
    <row r="33" spans="2:5" ht="292.5" customHeight="1" thickBot="1" x14ac:dyDescent="0.4">
      <c r="B33" s="19"/>
      <c r="C33" s="331" t="s">
        <v>753</v>
      </c>
      <c r="D33" s="443" t="s">
        <v>1155</v>
      </c>
      <c r="E33" s="132"/>
    </row>
    <row r="34" spans="2:5" ht="15" thickBot="1" x14ac:dyDescent="0.4">
      <c r="B34" s="19"/>
      <c r="C34" s="1138" t="s">
        <v>754</v>
      </c>
      <c r="D34" s="1138"/>
      <c r="E34" s="132"/>
    </row>
    <row r="35" spans="2:5" ht="81" customHeight="1" thickBot="1" x14ac:dyDescent="0.4">
      <c r="B35" s="19"/>
      <c r="C35" s="338" t="s">
        <v>755</v>
      </c>
      <c r="D35" s="443" t="s">
        <v>1143</v>
      </c>
      <c r="E35" s="132"/>
    </row>
    <row r="36" spans="2:5" ht="70.5" thickBot="1" x14ac:dyDescent="0.4">
      <c r="B36" s="19"/>
      <c r="C36" s="338" t="s">
        <v>756</v>
      </c>
      <c r="D36" s="444" t="s">
        <v>757</v>
      </c>
      <c r="E36" s="132"/>
    </row>
    <row r="37" spans="2:5" ht="141.75" customHeight="1" thickBot="1" x14ac:dyDescent="0.4">
      <c r="B37" s="19"/>
      <c r="C37" s="338" t="s">
        <v>758</v>
      </c>
      <c r="D37" s="443" t="s">
        <v>1144</v>
      </c>
      <c r="E37" s="132"/>
    </row>
    <row r="38" spans="2:5" ht="15" thickBot="1" x14ac:dyDescent="0.4">
      <c r="B38" s="19"/>
      <c r="C38" s="1138" t="s">
        <v>759</v>
      </c>
      <c r="D38" s="1138"/>
      <c r="E38" s="132"/>
    </row>
    <row r="39" spans="2:5" ht="187.5" customHeight="1" thickBot="1" x14ac:dyDescent="0.4">
      <c r="B39" s="19"/>
      <c r="C39" s="331" t="s">
        <v>760</v>
      </c>
      <c r="D39" s="443" t="s">
        <v>1145</v>
      </c>
      <c r="E39" s="132"/>
    </row>
    <row r="40" spans="2:5" ht="304.5" customHeight="1" thickBot="1" x14ac:dyDescent="0.4">
      <c r="B40" s="19"/>
      <c r="C40" s="331" t="s">
        <v>761</v>
      </c>
      <c r="D40" s="443" t="s">
        <v>1156</v>
      </c>
      <c r="E40" s="132"/>
    </row>
    <row r="41" spans="2:5" ht="56.5" thickBot="1" x14ac:dyDescent="0.4">
      <c r="B41" s="19"/>
      <c r="C41" s="331" t="s">
        <v>762</v>
      </c>
      <c r="D41" s="443" t="s">
        <v>763</v>
      </c>
      <c r="E41" s="132"/>
    </row>
    <row r="42" spans="2:5" ht="115.5" customHeight="1" thickBot="1" x14ac:dyDescent="0.4">
      <c r="B42" s="19"/>
      <c r="C42" s="331" t="s">
        <v>764</v>
      </c>
      <c r="D42" s="443" t="s">
        <v>1157</v>
      </c>
      <c r="E42" s="132"/>
    </row>
    <row r="43" spans="2:5" ht="15" thickBot="1" x14ac:dyDescent="0.4">
      <c r="B43" s="339"/>
      <c r="C43" s="340"/>
      <c r="D43" s="340"/>
      <c r="E43" s="341"/>
    </row>
  </sheetData>
  <mergeCells count="8">
    <mergeCell ref="C34:D34"/>
    <mergeCell ref="C38:D38"/>
    <mergeCell ref="C3:D3"/>
    <mergeCell ref="C8:C17"/>
    <mergeCell ref="C23:D23"/>
    <mergeCell ref="C25:D25"/>
    <mergeCell ref="C28:D28"/>
    <mergeCell ref="C31:D31"/>
  </mergeCells>
  <pageMargins left="0.25" right="0.25" top="0.18" bottom="0.17"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1424</ProjectId>
    <ReportingPeriod xmlns="dc9b7735-1e97-4a24-b7a2-47bf824ab39e" xsi:nil="true"/>
    <WBDocsDocURL xmlns="dc9b7735-1e97-4a24-b7a2-47bf824ab39e">http://wbdocsservices.worldbank.org/services?I4_SERVICE=VC&amp;I4_KEY=TF069013&amp;I4_DOCID=090224b088cfa56f</WBDocsDocURL>
    <WBDocsDocURLPublicOnly xmlns="dc9b7735-1e97-4a24-b7a2-47bf824ab39e">http://pubdocs.worldbank.org/en/216851645633838638/1424-PPR3-FINAL-WEB.xlsx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6593710-67FD-4393-9D6A-B91FEB975B98}"/>
</file>

<file path=customXml/itemProps2.xml><?xml version="1.0" encoding="utf-8"?>
<ds:datastoreItem xmlns:ds="http://schemas.openxmlformats.org/officeDocument/2006/customXml" ds:itemID="{432D39DC-F9A5-4B5C-9A65-EBDF43302585}"/>
</file>

<file path=customXml/itemProps3.xml><?xml version="1.0" encoding="utf-8"?>
<ds:datastoreItem xmlns:ds="http://schemas.openxmlformats.org/officeDocument/2006/customXml" ds:itemID="{6FDEA19F-6266-4B75-917A-020C072BE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Sheet1</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Olla</dc:creator>
  <cp:lastModifiedBy>Martina Dorigo</cp:lastModifiedBy>
  <cp:lastPrinted>2021-08-30T07:08:48Z</cp:lastPrinted>
  <dcterms:created xsi:type="dcterms:W3CDTF">2021-08-12T16:07:56Z</dcterms:created>
  <dcterms:modified xsi:type="dcterms:W3CDTF">2022-02-23T16:16:22Z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