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autoCompressPictures="0"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13_ncr:1_{11383367-1742-47FD-846B-76C3DF8F6473}" xr6:coauthVersionLast="47" xr6:coauthVersionMax="47" xr10:uidLastSave="{00000000-0000-0000-0000-000000000000}"/>
  <bookViews>
    <workbookView xWindow="20370" yWindow="-120" windowWidth="29040" windowHeight="15840" tabRatio="974" firstSheet="2" activeTab="3" xr2:uid="{00000000-000D-0000-FFFF-FFFF00000000}"/>
  </bookViews>
  <sheets>
    <sheet name="Overview" sheetId="1" r:id="rId1"/>
    <sheet name="Risk Assesment" sheetId="4" r:id="rId2"/>
    <sheet name="Financial Data" sheetId="15" r:id="rId3"/>
    <sheet name="ESP Compliance" sheetId="12" r:id="rId4"/>
    <sheet name="GP Compliance" sheetId="17" r:id="rId5"/>
    <sheet name="ESP and GP Guidance notes" sheetId="14" r:id="rId6"/>
    <sheet name="Rating" sheetId="21" r:id="rId7"/>
    <sheet name="Project Indicators" sheetId="22" r:id="rId8"/>
    <sheet name="Lessons Learned" sheetId="23" r:id="rId9"/>
    <sheet name="Results Tracker" sheetId="24" r:id="rId10"/>
  </sheets>
  <externalReferences>
    <externalReference r:id="rId11"/>
    <externalReference r:id="rId12"/>
    <externalReference r:id="rId13"/>
  </externalReferences>
  <definedNames>
    <definedName name="_xlnm._FilterDatabase" localSheetId="6" hidden="1">Rating!$C$7:$K$8</definedName>
    <definedName name="iincome" localSheetId="3">#REF!</definedName>
    <definedName name="iincome" localSheetId="2">#REF!</definedName>
    <definedName name="iincome" localSheetId="4">#REF!</definedName>
    <definedName name="iincome" localSheetId="6">#REF!</definedName>
    <definedName name="iincome" localSheetId="9">#REF!</definedName>
    <definedName name="iincome">#REF!</definedName>
    <definedName name="income" localSheetId="3">#REF!</definedName>
    <definedName name="income" localSheetId="2">#REF!</definedName>
    <definedName name="income" localSheetId="6">#REF!</definedName>
    <definedName name="income" localSheetId="9">#REF!</definedName>
    <definedName name="income">#REF!</definedName>
    <definedName name="incomelevel" localSheetId="4">#REF!</definedName>
    <definedName name="incomelevel" localSheetId="6">#REF!</definedName>
    <definedName name="incomelevel" localSheetId="9">'Results Tracker'!$E$146:$E$148</definedName>
    <definedName name="incomelevel">#REF!</definedName>
    <definedName name="info" localSheetId="4">#REF!</definedName>
    <definedName name="info" localSheetId="6">#REF!</definedName>
    <definedName name="info" localSheetId="9">'Results Tracker'!$E$165:$E$167</definedName>
    <definedName name="info">#REF!</definedName>
    <definedName name="Month">[1]Dropdowns!$G$2:$G$13</definedName>
    <definedName name="overalleffect" localSheetId="4">#REF!</definedName>
    <definedName name="overalleffect" localSheetId="6">#REF!</definedName>
    <definedName name="overalleffect" localSheetId="9">'Results Tracker'!$D$165:$D$167</definedName>
    <definedName name="overalleffect">#REF!</definedName>
    <definedName name="physicalassets" localSheetId="4">#REF!</definedName>
    <definedName name="physicalassets" localSheetId="6">#REF!</definedName>
    <definedName name="physicalassets" localSheetId="9">'Results Tracker'!$J$165:$J$173</definedName>
    <definedName name="physicalassets">#REF!</definedName>
    <definedName name="quality" localSheetId="4">#REF!</definedName>
    <definedName name="quality" localSheetId="6">#REF!</definedName>
    <definedName name="quality" localSheetId="9">'Results Tracker'!$B$156:$B$160</definedName>
    <definedName name="quality">#REF!</definedName>
    <definedName name="question" localSheetId="4">#REF!</definedName>
    <definedName name="question" localSheetId="6">#REF!</definedName>
    <definedName name="question" localSheetId="9">'Results Tracker'!$F$156:$F$158</definedName>
    <definedName name="question">#REF!</definedName>
    <definedName name="responses" localSheetId="4">#REF!</definedName>
    <definedName name="responses" localSheetId="6">#REF!</definedName>
    <definedName name="responses" localSheetId="9">'Results Tracker'!$C$156:$C$160</definedName>
    <definedName name="responses">#REF!</definedName>
    <definedName name="state" localSheetId="4">#REF!</definedName>
    <definedName name="state" localSheetId="6">#REF!</definedName>
    <definedName name="state" localSheetId="9">'Results Tracker'!$I$160:$I$162</definedName>
    <definedName name="state">#REF!</definedName>
    <definedName name="type1" localSheetId="2">'[2]Results Tracker'!$G$146:$G$149</definedName>
    <definedName name="type1" localSheetId="4">#REF!</definedName>
    <definedName name="type1" localSheetId="6">'Results Tracker'!$G$156:$G$159</definedName>
    <definedName name="type1" localSheetId="9">'Results Tracker'!$G$156:$G$159</definedName>
    <definedName name="type1">#REF!</definedName>
    <definedName name="Year">[1]Dropdowns!$H$2:$H$36</definedName>
    <definedName name="yesno" localSheetId="4">#REF!</definedName>
    <definedName name="yesno" localSheetId="6">#REF!</definedName>
    <definedName name="yesno" localSheetId="9">'Results Tracker'!$E$152:$E$153</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1" i="24" l="1"/>
  <c r="N63" i="15" l="1"/>
  <c r="N59" i="15"/>
  <c r="N55" i="15"/>
  <c r="N71" i="15" s="1"/>
  <c r="V50" i="15"/>
  <c r="V44" i="15" l="1"/>
  <c r="V49" i="15" s="1"/>
  <c r="V39" i="15"/>
  <c r="V36" i="15" s="1"/>
  <c r="V43" i="15" s="1"/>
  <c r="V37" i="15"/>
  <c r="V17" i="15"/>
  <c r="V30" i="15"/>
  <c r="V25" i="15"/>
  <c r="V18" i="15"/>
  <c r="F68" i="15" l="1"/>
  <c r="F64" i="15"/>
  <c r="F62" i="15"/>
  <c r="F61" i="15"/>
  <c r="F60" i="15"/>
  <c r="F58" i="15"/>
  <c r="F57" i="15"/>
  <c r="F56" i="15"/>
  <c r="F38" i="15"/>
  <c r="F37" i="15"/>
  <c r="F36" i="15"/>
  <c r="F35" i="15"/>
  <c r="F32" i="15"/>
  <c r="F31" i="15"/>
  <c r="E28" i="15"/>
  <c r="E27" i="15"/>
  <c r="F25" i="15"/>
  <c r="F18" i="15"/>
  <c r="F59" i="15" l="1"/>
  <c r="F63" i="15"/>
  <c r="F55" i="15"/>
  <c r="F17" i="15"/>
  <c r="F30" i="15"/>
  <c r="F29" i="15" s="1"/>
  <c r="F34" i="15"/>
  <c r="F71" i="15" l="1"/>
  <c r="F33" i="15"/>
  <c r="F39" i="15" s="1"/>
  <c r="F51" i="15" s="1"/>
</calcChain>
</file>

<file path=xl/sharedStrings.xml><?xml version="1.0" encoding="utf-8"?>
<sst xmlns="http://schemas.openxmlformats.org/spreadsheetml/2006/main" count="2193" uniqueCount="1174">
  <si>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</si>
  <si>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</si>
  <si>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</si>
  <si>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</si>
  <si>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</si>
  <si>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</si>
  <si>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</si>
  <si>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</si>
  <si>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</si>
  <si>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</si>
  <si>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</si>
  <si>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</si>
  <si>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</si>
  <si>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</si>
  <si>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</si>
  <si>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</si>
  <si>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</si>
  <si>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</si>
  <si>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</si>
  <si>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</si>
  <si>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</si>
  <si>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</si>
  <si>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</si>
  <si>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</si>
  <si>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</si>
  <si>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</si>
  <si>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</si>
  <si>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</si>
  <si>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</si>
  <si>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</si>
  <si>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</si>
  <si>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</si>
  <si>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</si>
  <si>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</si>
  <si>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</si>
  <si>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</si>
  <si>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</si>
  <si>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</si>
  <si>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</si>
  <si>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</si>
  <si>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</si>
  <si>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</si>
  <si>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</si>
  <si>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</si>
  <si>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</si>
  <si>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</si>
  <si>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</si>
  <si>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</si>
  <si>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</si>
  <si>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</si>
  <si>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</si>
  <si>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</si>
  <si>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</si>
  <si>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</si>
  <si>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</si>
  <si>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</si>
  <si>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</si>
  <si>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</si>
  <si>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</si>
  <si>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</si>
  <si>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</si>
  <si>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</si>
  <si>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</si>
  <si>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</si>
  <si>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</si>
  <si>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</si>
  <si>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</si>
  <si>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</si>
  <si>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</si>
  <si>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</si>
  <si>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</si>
  <si>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</si>
  <si>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</si>
  <si>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</si>
  <si>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</si>
  <si>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</si>
  <si>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</si>
  <si>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</si>
  <si>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</si>
  <si>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</si>
  <si>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</si>
  <si>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</si>
  <si>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</si>
  <si>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</si>
  <si>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</si>
  <si>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</si>
  <si>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</si>
  <si>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</si>
  <si>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</si>
  <si>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</si>
  <si>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</si>
  <si>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</si>
  <si>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</si>
  <si>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</si>
  <si>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</si>
  <si>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</si>
  <si>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</si>
  <si>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</si>
  <si>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</si>
  <si>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</si>
  <si>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</si>
  <si>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</si>
  <si>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</si>
  <si>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</si>
  <si>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</si>
  <si>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</si>
  <si>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</si>
  <si>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</si>
  <si>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</si>
  <si>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</si>
  <si>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</si>
  <si>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</si>
  <si>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</si>
  <si>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</si>
  <si>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</si>
  <si>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</si>
  <si>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</si>
  <si>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</si>
  <si>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</si>
  <si>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</si>
  <si>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</si>
  <si>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</si>
  <si>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</si>
  <si>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</si>
  <si>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</si>
  <si>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</si>
  <si>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</si>
  <si>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</si>
  <si>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</si>
  <si>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</si>
  <si>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</si>
  <si>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</si>
  <si>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</si>
  <si>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</si>
  <si>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</si>
  <si>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</si>
  <si>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</si>
  <si>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</si>
  <si>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</si>
  <si>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</si>
  <si>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</si>
  <si>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</si>
  <si>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</si>
  <si>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</si>
  <si>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</si>
  <si>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</si>
  <si>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</si>
  <si>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</si>
  <si>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</si>
  <si>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</si>
  <si>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</si>
  <si>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</si>
  <si>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</si>
  <si>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</si>
  <si>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</si>
  <si>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</si>
  <si>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</si>
  <si>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</si>
  <si>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</si>
  <si>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</si>
  <si>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</si>
  <si>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</si>
  <si>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</si>
  <si>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</si>
  <si>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</si>
  <si>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</si>
  <si>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</si>
  <si>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</si>
  <si>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</si>
  <si>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</si>
  <si>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</si>
  <si>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</si>
  <si>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</si>
  <si>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</si>
  <si>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</si>
  <si>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</si>
  <si>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</si>
  <si>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</si>
  <si>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</si>
  <si>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</si>
  <si>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</si>
  <si>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</si>
  <si>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</si>
  <si>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</si>
  <si>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</si>
  <si>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</si>
  <si>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</si>
  <si>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</si>
  <si>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</si>
  <si>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</si>
  <si>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</si>
  <si>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</si>
  <si>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</si>
  <si>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</si>
  <si>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</si>
  <si>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</si>
  <si>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</si>
  <si>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</si>
  <si>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</si>
  <si>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</si>
  <si>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</si>
  <si>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</si>
  <si>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</si>
  <si>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</si>
  <si>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</si>
  <si>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</si>
  <si>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</si>
  <si>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</si>
  <si>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</si>
  <si>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</si>
  <si>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</si>
  <si>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</si>
  <si>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</si>
  <si>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</si>
  <si>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</si>
  <si>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</si>
  <si>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</si>
  <si>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</si>
  <si>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</si>
  <si>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</si>
  <si>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</si>
  <si>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</si>
  <si>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</si>
  <si>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</si>
  <si>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</si>
  <si>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</si>
  <si>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</si>
  <si>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</si>
  <si>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</si>
  <si>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</si>
  <si>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</si>
  <si>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</si>
  <si>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</si>
  <si>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</si>
  <si>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</si>
  <si>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</si>
  <si>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</si>
  <si>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</si>
  <si>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</si>
  <si>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</si>
  <si>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</si>
  <si>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</si>
  <si>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</si>
  <si>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</si>
  <si>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</si>
  <si>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</si>
  <si>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</si>
  <si>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</si>
  <si>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</si>
  <si>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</si>
  <si>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</si>
  <si>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</si>
  <si>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</si>
  <si>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</si>
  <si>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</si>
  <si>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</si>
  <si>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</si>
  <si>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</si>
  <si>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</si>
  <si>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</si>
  <si>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</si>
  <si>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</si>
  <si>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</si>
  <si>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</si>
  <si>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</si>
  <si>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</si>
  <si>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</si>
  <si>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</si>
  <si>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</si>
  <si>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</si>
  <si>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</si>
  <si>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</si>
  <si>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</si>
  <si>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</si>
  <si>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</si>
  <si>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</si>
  <si>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</si>
  <si>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</si>
  <si>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</si>
  <si>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</si>
  <si>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</si>
  <si>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</si>
  <si>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</si>
  <si>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</si>
  <si>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</si>
  <si>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</si>
  <si>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</si>
  <si>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</si>
  <si>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</si>
  <si>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</si>
  <si>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</si>
  <si>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</si>
  <si>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</si>
  <si>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</si>
  <si>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</si>
  <si>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</si>
  <si>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</si>
  <si>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</si>
  <si>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</si>
  <si>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</si>
  <si>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</si>
  <si>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</si>
  <si>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</si>
  <si>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</si>
  <si>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</si>
  <si>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</si>
  <si>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</si>
  <si>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</si>
  <si>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</si>
  <si>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</si>
  <si>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</si>
  <si>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</si>
  <si>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</si>
  <si>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</si>
  <si>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</si>
  <si>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</si>
  <si>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</si>
  <si>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</si>
  <si>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</si>
  <si>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</si>
  <si>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</si>
  <si>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</si>
  <si>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</si>
  <si>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</si>
  <si>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</si>
  <si>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</si>
  <si>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</si>
  <si>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</si>
  <si>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</si>
  <si>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</si>
  <si>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</si>
  <si>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</si>
  <si>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</si>
  <si>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</si>
  <si>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</si>
  <si>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</si>
  <si>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</si>
  <si>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</si>
  <si>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</si>
  <si>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</si>
  <si>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</si>
  <si>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</si>
  <si>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</si>
  <si>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</si>
  <si>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</si>
  <si>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</si>
  <si>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</si>
  <si>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</si>
  <si>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</si>
  <si>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</si>
  <si>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</si>
  <si>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</si>
  <si>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</si>
  <si>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</si>
  <si>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</si>
  <si>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</si>
  <si>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</si>
  <si>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</si>
  <si>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</si>
  <si>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</si>
  <si>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</si>
  <si>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</si>
  <si>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</si>
  <si>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</si>
  <si>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</si>
  <si>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</si>
  <si>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</si>
  <si>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</si>
  <si>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</si>
  <si>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</si>
  <si>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</si>
  <si>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</si>
  <si>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</si>
  <si>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</si>
  <si>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</si>
  <si>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</si>
  <si>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</si>
  <si>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</si>
  <si>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</si>
  <si>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</si>
  <si>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</si>
  <si>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</si>
  <si>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</si>
  <si>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</si>
  <si>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</si>
  <si>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</si>
  <si>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</si>
  <si>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</si>
  <si>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</si>
  <si>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</si>
  <si>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</si>
  <si>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</si>
  <si>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</si>
  <si>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</si>
  <si>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</si>
  <si>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</si>
  <si>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</si>
  <si>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</si>
  <si>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</si>
  <si>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</si>
  <si>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</si>
  <si>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</si>
  <si>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</si>
  <si>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</si>
  <si>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</si>
  <si>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</si>
  <si>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</si>
  <si>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</si>
  <si>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</si>
  <si>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</si>
  <si>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</si>
  <si>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</si>
  <si>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</si>
  <si>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</si>
  <si>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</si>
  <si>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</si>
  <si>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</si>
  <si>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</si>
  <si>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</si>
  <si>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</si>
  <si>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</si>
  <si>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</si>
  <si>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</si>
  <si>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</si>
  <si>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</si>
  <si>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</si>
  <si>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</si>
  <si>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</si>
  <si>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</si>
  <si>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</si>
  <si>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</si>
  <si>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</si>
  <si>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</si>
  <si>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</si>
  <si>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</si>
  <si>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</si>
  <si>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</si>
  <si>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</si>
  <si>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</si>
  <si>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</si>
  <si>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</si>
  <si>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</si>
  <si>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</si>
  <si>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</si>
  <si>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</si>
  <si>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</si>
  <si>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</si>
  <si>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</si>
  <si>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</si>
  <si>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</si>
  <si>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</si>
  <si>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</si>
  <si>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</si>
  <si>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</si>
  <si>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</si>
  <si>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</si>
  <si>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</si>
  <si>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</si>
  <si>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</si>
  <si>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</si>
  <si>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</si>
  <si>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</si>
  <si>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</si>
  <si>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</si>
  <si>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</si>
  <si>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</si>
  <si>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</si>
  <si>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</si>
  <si>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</si>
  <si>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</si>
  <si>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</si>
  <si>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</si>
  <si>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</si>
  <si>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</si>
  <si>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</si>
  <si>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</si>
  <si>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</si>
  <si>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</si>
  <si>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</si>
  <si>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</si>
  <si>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</si>
  <si>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</si>
  <si>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</si>
  <si>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</si>
  <si>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</si>
  <si>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</si>
  <si>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</si>
  <si>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</si>
  <si>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</si>
  <si>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</si>
  <si>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</si>
  <si>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</si>
  <si>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</si>
  <si>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</si>
  <si>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</si>
  <si>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</si>
  <si>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</si>
  <si>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</si>
  <si>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</si>
  <si>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</si>
  <si>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</si>
  <si>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</si>
  <si>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</si>
  <si>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</si>
  <si>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</si>
  <si>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</si>
  <si>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</si>
  <si>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</si>
  <si>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</si>
  <si>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</si>
  <si>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</si>
  <si>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</si>
  <si>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</si>
  <si>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</si>
  <si>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</si>
  <si>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</si>
  <si>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</si>
  <si>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</si>
  <si>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</si>
  <si>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</si>
  <si>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</si>
  <si>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</si>
  <si>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</si>
  <si>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</si>
  <si>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</si>
  <si>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</si>
  <si>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</si>
  <si>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</si>
  <si>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</si>
  <si>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</si>
  <si>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</si>
  <si>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</si>
  <si>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</si>
  <si>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</si>
  <si>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</si>
  <si>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</si>
  <si>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</si>
  <si>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</si>
  <si>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</si>
  <si>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</si>
  <si>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</si>
  <si>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</si>
  <si>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</si>
  <si>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</si>
  <si>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</si>
  <si>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</si>
  <si>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</si>
  <si>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</si>
  <si>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</si>
  <si>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</si>
  <si>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</si>
  <si>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</si>
  <si>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</si>
  <si>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</si>
  <si>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</si>
  <si>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</si>
  <si>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</si>
  <si>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</si>
  <si>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</si>
  <si>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</si>
  <si>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</si>
  <si>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</si>
  <si>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</si>
  <si>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</si>
  <si>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</si>
  <si>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</si>
  <si>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</si>
  <si>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</si>
  <si>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</si>
  <si>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</si>
  <si>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</si>
  <si>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</si>
  <si>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</si>
  <si>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</si>
  <si>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</si>
  <si>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</si>
  <si>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</si>
  <si>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</si>
  <si>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</si>
  <si>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</si>
  <si>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</si>
  <si>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</si>
  <si>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</si>
  <si>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</si>
  <si>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</si>
  <si>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</si>
  <si>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</si>
  <si>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</si>
  <si>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</si>
  <si>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</si>
  <si>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</si>
  <si>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</si>
  <si>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</si>
  <si>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</si>
  <si>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</si>
  <si>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</si>
  <si>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</si>
  <si>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</si>
  <si>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</si>
  <si>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</si>
  <si>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</si>
  <si>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</si>
  <si>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</si>
  <si>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</si>
  <si>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</si>
  <si>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</si>
  <si>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</si>
  <si>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</si>
  <si>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</si>
  <si>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</si>
  <si>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</si>
  <si>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</si>
  <si>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</si>
  <si>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</si>
  <si>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</si>
  <si>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</si>
  <si>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</si>
  <si>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</si>
  <si>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</si>
  <si>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</si>
  <si>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</si>
  <si>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</si>
  <si>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</si>
  <si>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</si>
  <si>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</si>
  <si>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</si>
  <si>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</si>
  <si>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</si>
  <si>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</si>
  <si>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</si>
  <si>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</si>
  <si>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</si>
  <si>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</si>
  <si>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</si>
  <si>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</si>
  <si>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</si>
  <si>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</si>
  <si>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</si>
  <si>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</si>
  <si>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</si>
  <si>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</si>
  <si>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</si>
  <si>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</si>
  <si>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</si>
  <si>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</si>
  <si>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</si>
  <si>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</si>
  <si>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</si>
  <si>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</si>
  <si>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</si>
  <si>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</si>
  <si>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</si>
  <si>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</si>
  <si>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</si>
  <si>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</si>
  <si>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</si>
  <si>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</si>
  <si>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</si>
  <si>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</si>
  <si>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</si>
  <si>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</si>
  <si>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</si>
  <si>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</si>
  <si>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</si>
  <si>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</si>
  <si>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r>
      <t>USP 1:</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</si>
  <si>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</si>
  <si>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</si>
  <si>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</si>
  <si>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</si>
  <si>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</si>
  <si>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</si>
  <si>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</si>
  <si>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</si>
  <si>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</si>
  <si>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</si>
  <si>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</si>
  <si>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</si>
  <si>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</si>
  <si>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</si>
  <si>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</si>
  <si>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</si>
  <si>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</si>
  <si>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</si>
  <si>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</si>
  <si>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</si>
  <si>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</si>
  <si>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</si>
  <si>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</si>
  <si>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</si>
  <si>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</si>
  <si>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</si>
  <si>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</si>
  <si>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</si>
  <si>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</si>
  <si>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</si>
  <si>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</si>
  <si>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</si>
  <si>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</si>
  <si>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</si>
  <si>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</si>
  <si>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</si>
  <si>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</si>
  <si>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</si>
  <si>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</si>
  <si>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</si>
  <si>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</si>
  <si>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</si>
  <si>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</si>
  <si>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</si>
  <si>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</si>
  <si>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</si>
  <si>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</si>
  <si>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</si>
  <si>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</si>
  <si>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</si>
  <si>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</si>
  <si>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</si>
  <si>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</si>
  <si>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</si>
  <si>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</si>
  <si>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</si>
  <si>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</si>
  <si>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</si>
  <si>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</si>
  <si>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</si>
  <si>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</si>
  <si>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</si>
  <si>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</si>
  <si>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</si>
  <si>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</si>
  <si>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</si>
  <si>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</si>
  <si>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</si>
  <si>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</si>
  <si>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</si>
  <si>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</si>
  <si>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</si>
  <si>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</si>
  <si>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</si>
  <si>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</si>
  <si>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</si>
  <si>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</si>
  <si>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</si>
  <si>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</si>
  <si>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</si>
  <si>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</si>
  <si>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</si>
  <si>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</si>
  <si>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</si>
  <si>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</si>
  <si>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</si>
  <si>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</si>
  <si>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</si>
  <si>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</si>
  <si>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</si>
  <si>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</si>
  <si>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</si>
  <si>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</si>
  <si>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</si>
  <si>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</si>
  <si>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</si>
  <si>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</si>
  <si>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</si>
  <si>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</si>
  <si>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</si>
  <si>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</si>
  <si>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</si>
  <si>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</si>
  <si>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</si>
  <si>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</si>
  <si>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</si>
  <si>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</si>
  <si>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</si>
  <si>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</si>
  <si>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</si>
  <si>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</si>
  <si>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</si>
  <si>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</si>
  <si>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</si>
  <si>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</si>
  <si>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</si>
  <si>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</si>
  <si>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</si>
  <si>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</si>
  <si>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</si>
  <si>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</si>
  <si>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</si>
  <si>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</si>
  <si>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</si>
  <si>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</si>
  <si>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</si>
  <si>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</si>
  <si>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</si>
  <si>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</si>
  <si>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</si>
  <si>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</si>
  <si>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</si>
  <si>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</si>
  <si>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</si>
  <si>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</si>
  <si>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</si>
  <si>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</si>
  <si>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</si>
  <si>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</si>
  <si>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</si>
  <si>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</si>
  <si>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</si>
  <si>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</si>
  <si>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</si>
  <si>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</si>
  <si>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</si>
  <si>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</si>
  <si>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</si>
  <si>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</si>
  <si>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</si>
  <si>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</si>
  <si>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</si>
  <si>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</si>
  <si>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</si>
  <si>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</si>
  <si>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</si>
  <si>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</si>
  <si>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</si>
  <si>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</si>
  <si>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</si>
  <si>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</si>
  <si>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</si>
  <si>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</si>
  <si>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</si>
  <si>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</si>
  <si>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</si>
  <si>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</si>
  <si>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</si>
  <si>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</si>
  <si>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</si>
  <si>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AYNINACUY: Strengthening the livelihoods for vulnerable highland communities in the provinces of Arequipa, Caylloma, Condesuyos, Castilla and La Union in the Region of Arequipa, Peru</t>
  </si>
  <si>
    <t>The project objective is to reduce vulnerability and increase adaptive capacity to respond to the impacts of climate change of the highland Andean peasant communities in the provinces of Arequipa, Caylloma, Castilla, La Union, and Condesuyos. In view of the fact that these communities depend almost exclusively on the production of alpaca fiber, the Project seeks to reduce their exposure to the threats of climate risk, through the strengthening of their livelihood through the development of adaptation processes and reduction of climate change risks which grant resilience to this way of life and through the strengthening of capacities of the communities for reducing the risks associated with the economic losses resulting from the effects of climate change. The project promotes the breeding of alpaca and improves fiber production, as well as providing access to safe water and housing in producing communities in extreme poverty. The project includes the installation of SAT early warning modules, improvement of levees, improvement of rustic channels to optimize water management to expand wetlands in Andean highland areas, reconstruction of outhouses to improve sanitary conditions and prevent mortality of pregnant female alpacas and newly born offspring, as well as the placement of protection fences and cultivation of pastures for forage.</t>
  </si>
  <si>
    <t>PER / RIE / Rural / 2015/1</t>
  </si>
  <si>
    <t>CAF - Development Bank of Latin America</t>
  </si>
  <si>
    <t>Regional Implementing Entity (RIE)</t>
  </si>
  <si>
    <t>March 17, 2017</t>
  </si>
  <si>
    <t>September 8, 2017 / Addendum date:  August 21, 2018</t>
  </si>
  <si>
    <t>October 15, 2018</t>
  </si>
  <si>
    <t>Maria Angelica Salinas Valencia</t>
  </si>
  <si>
    <t>mariangelicasv@hotmail.com</t>
  </si>
  <si>
    <t>María Carolina Torres / Carolina Cortés - Development Bank of Latin America - CAF</t>
  </si>
  <si>
    <t>mctorres@caf.com / acortes@caf.com</t>
  </si>
  <si>
    <t>Maria Argüello (Executive Director of the Consortium for the Sustainable Development of the Andean Eco region - CONDESAN)</t>
  </si>
  <si>
    <t>Estimated cumulative total disbursement as of of October 15, 2019</t>
  </si>
  <si>
    <t>This is the amount that CAF has transferred to the Administrative Executing Entity- CONDESAN. However, AF has transferred a total of USD 923, 255 to the Implementing Entity, CAF.
The transfer made by CAF to CONDESAN is based on clause 13 of the Agreement signed between CAF-CONDESAN-COPASA, which states: "CAF will contribute the Funds for the Project, which will be disbursed to the Administrative Executing party, once CAF submits the corresponding disbursement request, which accredits compliance with the Agreement, to CAF's satisfaction The amount of payments to be transferred by CAF to the Administrative Executing party will be transferred up front, on a semi-annual basis, according to the updated semi-annual Acquisition Plan, and according to the level of budget execution (for amounts agreed between the Administrative Executing party and CAF)."</t>
  </si>
  <si>
    <t>USD 562</t>
  </si>
  <si>
    <t xml:space="preserve">COMPONENT 1: APPLICATION OF MEASURES AIMED AT STRENGTHENING MEANS OF SUBSISTENCE AND SOURCES OF INCOME FOR VULNERABLE COMMUNITIES </t>
  </si>
  <si>
    <t>ANIMAL NOURISHMENT AND PROTECTION AXIS</t>
  </si>
  <si>
    <t>Products 1.1.1: shelters built for animal protection (in particular alpaca dams and offspring)</t>
  </si>
  <si>
    <t>Products  1.1.2:  Protective  fences,  with  livestock netting, installed.</t>
  </si>
  <si>
    <t>Products  1.1.3:  Seeding  and  cultivation  of  high altitude forage cereals.</t>
  </si>
  <si>
    <t> Products 1.1.4: Seeding and cultivation of improved grasses.</t>
  </si>
  <si>
    <t>Products 1.1.5: Installation of clover in wetlands for improving forage cover</t>
  </si>
  <si>
    <t>Products 1.1.6: Animal health campaigns in selected rural communities</t>
  </si>
  <si>
    <t>WATER RESOURCE MANAGEMENT AXIS</t>
  </si>
  <si>
    <t>Products   1.2.1:   Pressurized   irrigation   modules installed in selected communities.</t>
  </si>
  <si>
    <t>COMPONENT 2: IMPLEMENTATION OF MEASURES AIMED AT STRENGTHENING INSTITUTIONAL AND COMMUNITY CAPACITIES TO REDUCE RISKS OF LOSSES OCCASIONED BY CLIMATE CHANGE.</t>
  </si>
  <si>
    <t>KNOWLEDGE MANAGEMENT AXIS</t>
  </si>
  <si>
    <t>Products 2.3.3:   Elaboration   of   technical   guides</t>
  </si>
  <si>
    <t xml:space="preserve">Products 2.3.4: Training sessions about: </t>
  </si>
  <si>
    <t>TOTAL DIRECT COSTS = (COSTS SUB COMPONENTS 1 +2 OF THE PROJECT), USD</t>
  </si>
  <si>
    <t>PROJECT EXECUTION COST / ADMINISTRATIVE EXPENSES</t>
  </si>
  <si>
    <t>A.- PROFESSIONAL SERVICES</t>
  </si>
  <si>
    <t>B.- TICKETS AND PER DIEMS</t>
  </si>
  <si>
    <t>C.- VISIBILIZATION /DISSEMINATION</t>
  </si>
  <si>
    <t>F.- ENVIRONMENTAL MANAGEMENT MONITORING AND EVALUATION</t>
  </si>
  <si>
    <t>TOTAL DIRECT + INDIRECT COSTS, USD</t>
  </si>
  <si>
    <t>PROJECT IMPLEMENTATION COSTS, USD</t>
  </si>
  <si>
    <r>
      <t xml:space="preserve">PROJECTED COST </t>
    </r>
    <r>
      <rPr>
        <b/>
        <sz val="11"/>
        <color rgb="FFFF0000"/>
        <rFont val="Times New Roman"/>
        <family val="1"/>
      </rPr>
      <t>al segundo año</t>
    </r>
  </si>
  <si>
    <t>ATTENTION TO HUMAN HEALTH AXIS</t>
  </si>
  <si>
    <t>GOVERNANCE AXIS</t>
  </si>
  <si>
    <t>RISK AND CLIMATE CHANGE MANAGEMENT AXIS</t>
  </si>
  <si>
    <t>E.- TRANSPORT AND MOVES</t>
  </si>
  <si>
    <t>Financial information PPR 1:  cumulative from project start to October 15, 2019</t>
  </si>
  <si>
    <t>The exchange rate for the PEN/USD is not holding above 3.43</t>
  </si>
  <si>
    <t>The restrictions foreseen for water resources are increased meaningfully by unforeseeable effects of climate change and of its variability.</t>
  </si>
  <si>
    <t>Resistance to change in vulnerable communities</t>
  </si>
  <si>
    <t xml:space="preserve">The project’s dissemination, communication and motivation strategies are not effective for achieving a broad and active participation on the part of women. </t>
  </si>
  <si>
    <t xml:space="preserve">Climate change manifests itself differently and with greater intensity than projected by analyzes and studies. This could affect the success of particular adaptation measures that will be tested throughout the project’s life. </t>
  </si>
  <si>
    <t xml:space="preserve">Change of the Regional Government and local authorities, who will have to commit themselves to a project they are unfamiliar with. A few months will be required for them to comprehend the advantages of the climate change adaptation project. </t>
  </si>
  <si>
    <t xml:space="preserve">Salaries for the Field Technical Specialists – Yachachiqs, and the Field Supervisor are below the market value. </t>
  </si>
  <si>
    <t xml:space="preserve">In the proposal design, only one (1) Field Supervisor was considered: </t>
  </si>
  <si>
    <t>• Physical and cultural heritage.
• Protection of protected natural areas and natural resources.</t>
  </si>
  <si>
    <t>1. At the beginning of the Project, the Project Director verifies with the environmental authority, whether the requirement to submit the Project’s Environmental and Social Management Report (ESMR) is applicable.
2. The Project Director follows up every two weeks to the environmental authority’s response to the consultation regarding the applicability of the requirement to submit the Environmental and Social Management Report (ESMR).
3. In the event that the response to the consultation to the environmental authority (regarding the applicability of the requirement to submit the Project Environmental and Social Management Report (ESMR) implies the need for the Project to assume commitments with regard to the Ministry of Environment, the Project Director will provide a timely response to the required commitments.
4. The Project’s Field Supervisor is executing the plan on a timely basis, in order to respond to commitments in the ESMR.                                                          
5. The Field Supervisor verifies the current regulations in environmental matters and physical and cultural heritage before scheduling a field activity, following the planned procedures and, if applicable, informs the competent activity.</t>
  </si>
  <si>
    <t>(1) Coordination meetings with environmental authorities
(2) Document attended (Environmental Management Report)
(3) (4) Technical report
(5) Field activities carried out to date have not breached any environmental regulations.</t>
  </si>
  <si>
    <t>Coordination Meeting with the Environmental Authority - SERNANP
Semiannual Environmental and Social Management Report, from the Project Director
Monthly report of the Field Supervisor on the activities carried out, addressed to the Project Director</t>
  </si>
  <si>
    <t xml:space="preserve"> (1) (2) Technical meetings were coordinated with the Directors of the Salinas and Aguada Blanca Reserve and the Cotahuasi Sub-Basin Landscape Reserve. During these meetings, it was confirmed that the activities carried out will not generate a greater impact in the targeted areas superimposed on the reserve’s buffer area, because these activities only contribute to the improvement of the dwellings and productive units of the settled population.
(2) The Technical Opinion Compatibility Report 954-2018-SERNANP-DGANP was issued by SERNANP
(4) The field supervisor reported the measures implemented in the field pertaining to products 1.1.1 Improvement of sheds and 1.1.2 Fences of livestock mesh.
</t>
  </si>
  <si>
    <t xml:space="preserve">There were no impacts. </t>
  </si>
  <si>
    <t xml:space="preserve">•Effectiveness of the calls                                                              •Lack of trust from the community, due to similar projects that were not successful  </t>
  </si>
  <si>
    <t xml:space="preserve">(1.1) (1.2) Plan implemented
(1.3) Technical report
(2.1) Directory implemented
(2.2) Signed Agreements and/or Minutes
(2.3) Planning the call
(2.4) (2.5) Monthly Technical Report. Monthly oversight report
(2.5) Attendance lists
Signed agreements and/or Minutes
(3.1) (3.2) Signed agreements
(3.3) Attendance list
(3.4) Commitment minutes
Report Delivered
(4.1)(4.2)(4.3)(4.4)Meeting Minutes
Signed minutes
(5.5) Monthly report 
</t>
  </si>
  <si>
    <t>Training Development Plan and coaching sessions.
Field Technical Experts' monthly progress report 
Field Supervisor’s monthly project progress report. 
Project Director’s Quarterly  Project Progress Report 
2,1 Directory of Stakeholders
(2.2) 4 agreements with Provincial Governments, 18 agreements with district governments and 36 minutes signed and ratified
(2.3) Call plan proposal submitted to the Project Director
(2.4) Monthly activities report from Field Technical Experts
(2.4) (2.5) Field Supervisor’s quarterly project progress report 
(3.1) (3.2) District and Communal Agreements signed
(3.1) (3.2) Minutes signed by the beneficiaries
(3.3) Attendance list of training sessions
(3.4) Minutes signed by the beneficiaries
Field supervisor Monthly Report
(4.1)(4.2)(4.3)(4.4) Minutes of community meetings
1 workplan
36 agreement minutes per meeting 
Field Supervisor’s monthly report on Plan compliance
Project Director’s Quarterly Report</t>
  </si>
  <si>
    <t>(1.1) (1.2) The Training Plan was prepared, and it includes the activities to carry out the calls: Objectives, call activities, contents of the calls, a list of the leaders/representatives or contacts to be convened and support strategy or strategies.
(1.3) The Field Supervisor made the call before the field work, as follows:
- initiated the call, in January 2019, with local authorities, to sign the agreements to initiate Project activities (outputs 2.1.1 and 2.2.2, 2.3.1)
- In April 2019, the call for activities 1.1.1 Improvement of sheds and 1.1.2 Fences of livestock mesh and 2.3.4 Training sessions for the improvement of sheds and installation of fences began.
(2.1) The directory was prepared in accordance with the map of stakeholders and development of a directory with key stakeholders:
- Governmental: Mayors, Municipality’s Agricultural Technician, President and vice president of the community.
- At the educational level, the director of the Local Educational Management Unit (UGEL) was identified. 
- Head of the Natural Reserve
- Head of the Landscape Reserve
- Head of Agrarian Agency of the 5 provinces.
- Director of SENAMHI -Arequipa.
- Head of the Regional Office of Civil Defense
(2.2) There are signed agreements from 5 provinces: Arequipa, Caylloma, Castilla, Condesuyos and La Unión.
18 districts: S.J. Tarucani, Orcopampa, Pampacolca, Chachas, Chilcaymarca, Puyca, Pampamarca, Huaynacotas, Toro, Chuquibamba, Andaray, Yanaquihua, Salamanca, Caylloma, Tuti, Sibayo, Callalli, San Antonio de Chuca
36 communities: S.J.Tarucani, Huayllacucho, Sarpani, Misahuanca, San Antonio, Rio Blanco, Toconi I, Huaracopalca Chapacoco, Huilluco, Cuspa, Maghuanca, Pampamarca, Tecca-Rumihausi, Huayqui, Huarcaya,Ancaro, Visca, Cristal puquio, Chojanilayoc, Arirahua, Huamanmarca/Ochuro/Tumpullo, Huchumiri I, Huchumiri II, Capilla / Pucuncho I, Maucallacta , Pucuncho II, Pusa Pusa, Caylloma/ Santa Rosa, Ran Ran, Tuti / Chungara, Tres Estancias, Condorcuyo, Hanansaya I, Hanansaya II, San Antonio de Chuca, Vincocaya / Imata.
(2.3) The Field Supervisor implemented the call proposal, coordinating on a monthly basis with the Field Technical Specialists. Invitations to the activities were carried out effectively: presenting and increasing awareness of the project at the local and community level, presenting the Activity Plan, the training program, selecting the beneficiaries, and implementing training sessions to improve sheds and fences. 
(2.4) (2.5) The Field Supervisor verified the selection agreements with local and communal authorities, and identified the following:
-In 95% of the districts the initial communal assembly commitments were met. 
- The Mayor of the Anduaga district is not willing to be part of the project due to political discrepancies with his predecessor. Given this situation, the Mayor of Pampacolca’s request for the project to benefit the communities in her district was approved.
- There is still limited participation of women, in 3 communities (10%) because their communities are in very dispersed areas. These communities are Rio Blanco, Cristal Puquio, Huilluco. To improve the call, work will be carried out in advance in order to engage the participation of more women.
There are 71 attendance lists for training events, prior to the implementation of activities to improve the sheds and install the fences. 
There are 18 District agreements and 36 communal agreements.
There are 42 minutes signed by the beneficiaries (16 men, 10 women)
Certification from the Household Targeting System (SISFOH).
There are 33 attendance lists to training workshops for the improvement of sheds and the installation of livestock mesh fences.
There are 42 minutes signed by the beneficiaries.
In the monthly reports, the Field Supervisor has provided information on the agreements and commitments signed by the beneficiaries: Proper material storage and use, compliance with the technical specifications for the improvement of sheds and installation and livestock mesh, adequate use of the improved spaces. 
 (4.1) (4.2) (4.3) (4.4) There are minutes that have been signed by the communities, containing clauses that define the mechanisms for the selection of beneficiaries and the annulment procedure.
(5.1) (5.2) (5.3) Operational Plan presented to 36 communities, shared during the first training meetings for the improvement of sheds and the installation of fences.
(5.4) 42 training sessions were held in which the beneficiaries were informed about the scope of each activity carried out: the improvement of sheds and the installation of fences.
The Field Supervisor’s activity report includes the following suggestions made by beneficiaries regarding the training sessions:
- Training events should not be schedules on the same dates as local holidays.
- The official Agricultural and alpaca management calendar should be taken into account.
- The opinion of the community leaders should be taken into account when making decisions regarding the beneficiaries.
- It is important to coordinate with other institutions that are working in the area, to avoid scheduling activities on the same date.
These suggestions were collected and taken into account when selecting beneficiaries and when programming project activities.</t>
  </si>
  <si>
    <t xml:space="preserve">• Participation of women.
• Women's access to the benefits of the project.  </t>
  </si>
  <si>
    <t xml:space="preserve">1. Before each cycle of calls, the Project Director is responsible for preparing a call strategy.
2. The Project Director will be responsible for evaluating and reinforcing the communication proposals of the Field Supervisor regarding the clarity of the contents, promoting improvements (including the objectives of the project and the participation of women in connection with the activity) and the consistency with the call strategy.
3. The Project Field Supervisor will be responsible for training and strengthening the proposals and communication skills of the Field Technical Specialists (Yachachis), as described in the previous paragraph.
4. At the beginning of each cycle of activities, the project’s Field Supervisor will make a positive motivational acknowledgement and will reinforce the call and the results obtained regarding the overall participation and the participation of women.
5. At the end of each call cycle, the Project Director is responsible for evaluating the call strategy resulting from the implementation and for including the relevant lessons learned in the evaluation report.
6. During the implementation of the project activities, the Field Supervisor will be responsible for reminding the parties responsible for the activity, to verify the following recommendations during the implementation of the follow-up activities:
• In all Project activities involving collective or group participation, establish criteria for women’s participation: women should be treated equally when they speak and then they vote on decisions. The location of men and women in workshops should be arranged equitably. 
• Encourage gender equity in all training and coaching sessions.  </t>
  </si>
  <si>
    <t>Training Plan (including the call strategy)
Monthly Progress Report</t>
  </si>
  <si>
    <t xml:space="preserve">Training plan approved by the Project Director
Monthly Report of the Field Technical Specialist (Yachachiq)
Monthly report of the Field Supervisor.
Quarterly Report of the Project Director </t>
  </si>
  <si>
    <t xml:space="preserve">The Training Plan foresees that the Training Module will be developed by taking into account women’s equality and participation.
Five guides highlighting the participation of women were prepared: 1) improvement of sheds, 2) adaptation to climate change, 3) planting forage cereals, 4) installation of irrigation pilot
5) operation of the early warning system.
</t>
  </si>
  <si>
    <t xml:space="preserve">There weren't any risks identified, as the project involves only rural Andean (non-indigenous) communities. However, the presence of a Yachachiq Field Technical Specialist, who acts as a Quechua and Spanish translator/interpreter, guarantees that participants in all meetings and workshops are able to understand. </t>
  </si>
  <si>
    <t>1. At the beginning of each activity in the communities, the Project Field Supervisor is responsible for verifying in which language the training will be carried out (Spanish or Quechua).
2. At the end of each meeting, the group will consult on the need to maintain the interpreter / translation mechanism during the following Project meetings or activities with the same community.
3. The decision to continue with the interpreter/translator for the following Project meetings or activities with the same community, shall be recorded in the minutes of the meeting.
4. In case there is consensus on the decision not to perform a translation, the decision will be recorded in the meeting minutes.</t>
  </si>
  <si>
    <t>Translator / Interpreter identified and meeting minutes</t>
  </si>
  <si>
    <t>5 Field Technical Specialists - Yachachiqs with bilingual Quechua / Spanish skills</t>
  </si>
  <si>
    <t xml:space="preserve">- 5 Field Technical Specialists - Yachachiqs were hired with native language skills: Quechua / Spanish.
- A leader was identified for each community (a native), to support the Yachachiq during the trainings.
- During the first training sessions for the improvement of sheds and installation of fences with livestock mesh, a decision was made regarding the language to be used for the training, 
</t>
  </si>
  <si>
    <t>Protection of protected natural areas and natural resources</t>
  </si>
  <si>
    <t>In the event that the selection of the project’s direct beneficiaries (in line with the relevant procedures) includes areas within the limits of the Reserve, to be intervened by the project:
1. The Project Director provides notification to the environmental authority- SERNANP of the situation, while also including a summary of the project’s objectives, activities and progress.
2. The Project Director monitors the response of SERNANP.
3. In the event that the response from SERNANP applies environmental and/or social requirements to the project, the Project Director will include the measures to comply with the requirements in this component of the Environmental and Social Management Plan.
4. The Field Supervisor sends the requirements to the Field Technical Specialists and verifies and documents compliance with the requirements made by SERNANP.</t>
  </si>
  <si>
    <t>Requirement made by the Environmental Authority
Field Supervisor’s technical report</t>
  </si>
  <si>
    <t xml:space="preserve">By means of the Technical Executing Entity, the Project Director, sends the request to the Environmental Authority for the Opinion on Technical Compatibility. 
Quarterly Report of the Project Director
Monthly Report of the Field Supervisor </t>
  </si>
  <si>
    <t>SERNANP was informed of the implementation of the project and it issued the Compatibility Report and gave a favorable opinion regarding the Environmental and Social Management Plan. (954-2018-SERNANP-DGANP), since the project will not carry out activities within the reserve.
Before the beginning of each activity, the Field Supervisor reviews the conditions outlined in the Compatibility Report and reports on any contingencies identified.</t>
  </si>
  <si>
    <t xml:space="preserve">• No risks were identified; preventive measures were established, nonetheless. </t>
  </si>
  <si>
    <t>1. It is up to the Project Director to consult with the relevant environmental authority, regarding the ecological adoption of species such as Ryegrass and Dactylis Glomerata (grasses) and other non-native cultivated grasses as forage alternatives.
2. In the event that the authority’s eventual response implies decisions that affect the programming of project activities with regard to the cultivated pastures, the Project Director and CAF-Implementing Entity will agree on an alternative plan for the activities that could be affected.
3. If an alternative plan has been defined for the project activities in relation to cultivated pastures, the Project Director implements the plan accordingly.</t>
  </si>
  <si>
    <t>Technical report</t>
  </si>
  <si>
    <t xml:space="preserve">Field Supervisor Report on crops approved by the environmental authority-SERNAP
</t>
  </si>
  <si>
    <t>Safeguard measures have not been implemented, because activities 1.1.3 Seeding  and  cultivation  of  highland forage cereals and 1.1.4 Installation of clover in wetlands for improving forage cover, have not yet been implemented.</t>
  </si>
  <si>
    <t>There were no impacts</t>
  </si>
  <si>
    <t xml:space="preserve">• Conversion of peat deposits
• Greenhouse gas emissions from vehicles </t>
  </si>
  <si>
    <t>1. Before taking part in the activities, a photographic record will be produced on the state of the wetlands.
2. The processes defined for the improvement of the existing rustic channels will be authorized by the Project Field Supervisor, before implementation.
3. The areas used for planting the resistant native species proposed by the Project, will be authorized by the Project Field Supervisor, in accordance with the following principles:
3.1. The parts of the wetland that are wet, will remain wet and will not be intervened.
3.2. As far as possible, dehumidification will be attempted in the parts of the wetland that can be drained.
3.3. For parts of the wetland that are unlikely to be re-humidified, some of the following management measures will be implemented if possible, given the terrain conditions: cleaning the wetland; implementing measures to prevent overgrazing; irrigating buffer zones and sowing clover seeds.
3.4. The use of native resistant species (red and white clovers) for the recovery/expansion of the wetland, will only be implemented in the re-humidified areas of the wetland or in the expanded irrigation areas obtained by managing rustic canals.
4. Prior to the implementation of the activities for the recovery and expansion of the wetland, the Project Director will order that at least two soil samples are taken from two large wetlands that can be located in several areas (a sample from each wetland), and which can be included in the wetlands to be recovered.
Control greenhouse gas emissions-GHG from the project’s vehicles.
5. The Field Supervisor is responsible for maintaining an updated registry of each vehicle used for Project activities.
6 The Field Supervisor is responsible for maintaining an updated copy of the Official Gas Certificate for each vehicle. This copy shall be kept in the registry of vehicles used for Project activities.</t>
  </si>
  <si>
    <t xml:space="preserve">(1) Photographic record of the state of the wetlands
(2) (3) Approved technical report
(5) Registry for each vehicle
(6) Official Gas  Certificate for each vehicle
(4) Soil study
(5) Contracts and agreements
(6) (7) Semiannual report
</t>
  </si>
  <si>
    <t xml:space="preserve">Photographic record per wetland (72 hectares)
Technical Intervention report from the  Environmental Specialist 
Monthly Field Supervisor Report
Quarterly Report from the Project Director
(5) Contractual clauses
(6) (7) Semiannual Supervisor’s Report
Quarterly report from the Administrator 
</t>
  </si>
  <si>
    <t>•	Solid waste</t>
  </si>
  <si>
    <t xml:space="preserve">1. Before performing the following activities: i. events related to skills development and ii. activities to improve or build sheds for animal protection, the party responsible for the activity will prepare the elements to contain solid waste, considering the following classification: organic waste, recyclable inorganic waste and other waste. Containment elements will include plastic bags and/or plastic containers.
2. At the beginning of the activities, participants will be instructed on the classified collection of solid waste.
3. At the end of the event, it will be verified that the classified waste is brought to the local solid waste management system. If the activity is carried out in a rural area, the party responsible for the activity will verify that the classified waste is properly disposed of or that it is transported to an urban area to be incorporated into the local solid waste management system.
4. The party responsible for the activity will document the activities described in this section, including by means of a photographic record. </t>
  </si>
  <si>
    <t>Implemented Plan
 Photographic record
Activity Report</t>
  </si>
  <si>
    <t>Solid Waste Management Plan Project
Monthly Field Supervisor Report
Quarterly Report of the Administrative Assistant (purchases are also linked to the waste issue)</t>
  </si>
  <si>
    <t xml:space="preserve">For the implementation of these measures, a Solid Waste Management Plan was developed for the Project activities, carried out so far:
a. Training Sessions
b. Coaching sessions
c. Workshops 
</t>
  </si>
  <si>
    <t xml:space="preserve">•	Archaeological remains
</t>
  </si>
  <si>
    <t>1. If the activity (improving or building the shed or implementing the water reservoir) is carried out on previously intervened land, the Certificate of Non-Existence of Archaeological Remains (CIRA) process is not applied.
2. The Field Supervisor verifies that the assigned location is technically adequate; and also confirms that, given its location, the work will not interfere with a body of water or with a wetland.
3. A photographic record will be made, and a label will be placed in the area defined for the activity.
4. The Field Supervisor collects information for the request made by CIRA [Certificate of non-existence of archaeological remains], in accordance with Circular 1998-2016-DDC-ARE / MC of the Decentralized Directorate of Culture of Arequipa.</t>
  </si>
  <si>
    <t>Photographic record
Activity report</t>
  </si>
  <si>
    <t xml:space="preserve">Photographic record
Quarterly Field Supervisor Report
Project Director’s Annual report </t>
  </si>
  <si>
    <t>The activities to improve sheds, carried out in 30 communities, took place in previously intervened areas, so it was not necessary to request the Certificate of Non-existence of Archaeological remains - CIRA.</t>
  </si>
  <si>
    <t>•	Soil conservation</t>
  </si>
  <si>
    <t>1. 1. Avoid compaction of the original soil layer in the area surrounding the work, to the extent possible.
2. Remove the layer of soil when it is dry, or the moisture content is less than 75%.
3. Keep the topsoil separated from the inorganic excavated subsoil; locate both separate piles where there is no chance of cascading and there are adequate drainage conditions. Protect them with a plastic cover to avoid erosion losses.
4. In the case of a reservoir, where storing the topsoil is not feasible, to the extent possible, relocate it nearby so that it can be recovered in case the reservoir is subsequently closed.
5. At the end of the activity, leave the workplace surroundings in better or similar conditions to those found before work.
6. Gather, classify and dispose of solid waste resulting from the activity, in accordance with the best practices in the area. If a disposal place is not found, take the waste to an appropriate disposal site, within the same district.
7. Document the management measures implemented, including the photographic archive.</t>
  </si>
  <si>
    <t>Procedure Implemented
Field Supervisor Report
Photographic Registry</t>
  </si>
  <si>
    <t>Procedure implemented by the Field Technical Specialist -Yachachiq
Monthly Report by the Field Supervisor</t>
  </si>
  <si>
    <t xml:space="preserve">No safeguard measures have been implemented because the activities have not yet been implemented: 1.2.3 Improvement of channels to improve water resources in wetlands, 1.2.4 Construction of rustic reservoirs for water storage rains, streams and natural springs. 
</t>
  </si>
  <si>
    <t>Regarding the risk in the effectiveness of the calls (in their contacts and motivation), at the following levels:                                                                                  
1.i. COPASA towards local authorities;
1.1. For each cycle of calls, the Project Field Supervisor prepares a synthesized proposal for the call.
1.2 The previous call proposal is reviewed, commented and authorized by the Project Director, who copies the final proposal to the COPASA’s Executive Director and to CAF- Implementing Entity.
1.3. The Project Field Supervisor initiates or implements the call proposal authorized by the Project Director.
1.5. The Environmental Specialist submits an evaluation report to the Project Director, who attaches it to the project’s periodic monitoring and evaluation reports.
1.6. It is the responsibility of the Project Director to verify that each authorized call proposal includes the relevant lessons learned that the Project may have generated.
2. At level ii. The local authorities (district mayors) towards the communities’ representatives, through other figures of the district authorities (vice governors, sub-prefects, commissioners, others) and through community leaders.
2.1. At the beginning of the Project, the Field Supervisor will prepare a list of critical contacts for each District (including contacts for each community, responsibilities, names and, if possible, phone numbers).
2.2. As of the first meeting, the Field Supervisor will be responsible for reaching agreements between the leaders and representatives of each community, organizing a network of key contacts (for each critical contact, two alternative means to deliver information).
2.3. The Field Supervisor initiates and implements the call proposal, authorized by the Project Director. 
2.4 In case there are errors made by the Field Technical Specialists that could lead to shortfalls in the calls, these will put in writing by the Field Supervisor.
2.5 The Field Supervisor verifies:                                                                                                                                                                                                                                          - Compliance of the agreements for the selection of direct beneficiaries 
-The effective call made to community members during the training and instruction sessions.
-Compliance with the quarterly schedule of training activities and field days. The role of the activities is shared with the district mayors. 
3. Regarding the risk in the coherence of the preparation of the agreements: the agreements must be practical and socially viable.
3.1. An agreement will be drawn up for each of the 18 selected districts and 36 communities targeted by the Project, in order to decide the mechanism to select the direct beneficiaries of the following activities:
a. Sheds for camelids, fences, cattle mesh, rustic water canals, rustic reservoirs, pressure irrigation modules.
b. Improved housing
c. Seeds for the cultivation of forage cereals at altitude, seeds for improved pastures at altitude, seeds to install clovers in wetland buffer areas.
d. Tools to improve rustic canals, to optimize water management.
e. Supplies for animal health campaigns.
f. Training workshops
3.2. As a direct beneficiary of the activities described in items a. and b., the following will be designated: 
-The head of each productive family unit
-Or the representative from a group of two or more families from productive units (in the latter case, members sign a commitment clause where they agree to share these spaces).
3.3. To aspire to become a direct beneficiary of the activities described between a. and e. above, the candidate must have participated in one or more of the corresponding training workshops.
3.4. To aspire to become a direct beneficiary of the activities described between a. and d. above, the candidate must commit to comply with the number of work hours or days set per activity, which must be defined in an agreement signed by the beneficiary.
3.5. Before signing each agreement, the Project Field Supervisor is responsible for distributing a list of the resources available for each activity.
4. Regarding the follow-up to the agreements in decision making processes.
4.1. In all meetings where at least one decision is made related to the selection of direct beneficiaries, the meeting minutes will include written evidence of this decision and all interested parties participating in the meeting will sign the minutes.
4.2. To make such a decision, a complete written copy of the minutes of each meeting must be available, and these minutes must include the agreements for the selection of direct beneficiaries.
4.3. The procedures followed to select the beneficiaries are explained to the community, and a clause acknowledging the selection process will be included in the minutes.
In agreements made prior to the Project’s activities or its outputs. 
5. Before the beginning of an activity cycle or developing a Project output, the Project Field Supervisor is responsible for:
5.1. Verifying that a workplan is prepared for the development of the activities or products.
5.2. Verifying that the workplan for the implementation of the activities or products is shared with the corresponding beneficiaries and participants.
5.3. Verifying that the contributions, opinions and requests of the beneficiaries and participants regarding the workplan for the implementation of the activities or products and its implications, are included in its dissemination.
5.4. If the beneficiaries request any modifications to the workplan, these will be submitted to the consideration of the communal Assembly .
5.5. Verifying that during the dissemination of the workplan, community members’ comments, opinions, requests or complaints and concerns related to other aspects of the project, are compiled in writing to the project Director and that the response is communicated in a timely manner to the community.</t>
  </si>
  <si>
    <t xml:space="preserve">Safeguard measures have not been implemented, because activity 1.1.5 for the recovery of wetlands has not been implemented yet.
The following means are used to transport personnel and materials. They all have the circulation and smoke control permits required by law:
- 1 COPASA 4x4 truck
- 5 trucks from Local Governments (one per province)
- 5 motorcycles
</t>
  </si>
  <si>
    <t>Yes, they have been effective in fulfilling the established contractual commitments and thereby the measures for each of the environmental and social principles</t>
  </si>
  <si>
    <t>Outcome 6</t>
  </si>
  <si>
    <t>All project components/outcomes</t>
  </si>
  <si>
    <t>All Project components/outcomes</t>
  </si>
  <si>
    <t>María Carolina Torres -Directorate for Sustainability, Inclusion and Cimate Change Executive, CAF</t>
  </si>
  <si>
    <t>mctorres@caf.com</t>
  </si>
  <si>
    <t>OUTCOMES 1.1, 1.2 and 1.3</t>
  </si>
  <si>
    <t>OUTCOME 2.1: Greater awareness and ownership concerning the local processes of management and self- management for adaptation to and reduction of climate risk.</t>
  </si>
  <si>
    <t xml:space="preserve">Products 1.1.1
N° of shelters built. </t>
  </si>
  <si>
    <t xml:space="preserve">Products 1.1.2 
N° of fences installed </t>
  </si>
  <si>
    <t>Products 1.1.3
Ha of high altitude forage cereals planted</t>
  </si>
  <si>
    <t>Products 1.1.4
Ha of improved grasses seeded</t>
  </si>
  <si>
    <t>Products 1.1.5
Ha of wetlands improve with clover</t>
  </si>
  <si>
    <t>Products 1.1.6
N° of dosed animals executed.</t>
  </si>
  <si>
    <t>Products 1.2.1
N° of modules irrigation installed. Ha of improved grasses</t>
  </si>
  <si>
    <t>Products 1.2.2
N° of wetlands with improved irrigation via rustic canals.</t>
  </si>
  <si>
    <t xml:space="preserve">
Products 1.2.3
N° meters of improved canals</t>
  </si>
  <si>
    <t>Products 1.2.4
N° of reservoirs (ponds) built.</t>
  </si>
  <si>
    <t>Products 1.3.1.1
N° of safe water purification systems installed</t>
  </si>
  <si>
    <t xml:space="preserve">Products 1.3.2.2
N° of  Composting Latrines Built </t>
  </si>
  <si>
    <t>Products 1.3.2.3
N° of improved stoves built</t>
  </si>
  <si>
    <t>Products 1.3.2.3
N° of photovoltaic panels installed</t>
  </si>
  <si>
    <t>Products 1.3.2.4
N° of solar walls</t>
  </si>
  <si>
    <t>Products 2.1.1.1
N° of agreements (covenants) Provincial</t>
  </si>
  <si>
    <t>Products 2.1.1.1
N° of agreements (covenants) District</t>
  </si>
  <si>
    <t>Products 2.1.2.1
N° of dissemination and motivation visits (Community)</t>
  </si>
  <si>
    <t>Products 2.3.3.1
N° developed guides</t>
  </si>
  <si>
    <t>Products 2.3.3.2
N° of printed copies</t>
  </si>
  <si>
    <t>Products 2.3.4.1
N° of participants per workshop  (5 per community) for the installation of early warning EWS teams</t>
  </si>
  <si>
    <t xml:space="preserve">Products 2.3.4.2
N° of participants per workshop  in the upgrading of the community civil defense platforms </t>
  </si>
  <si>
    <t xml:space="preserve">Products 2.3.4.3
N° students per workshop </t>
  </si>
  <si>
    <t xml:space="preserve">Products 2.3.4.4
N° of participants per workshop held in 05 provincial municipalities for EDAN teams </t>
  </si>
  <si>
    <t>Products 2.3.4.4
% of women participants (25% for all activities, 30% housing improvements)</t>
  </si>
  <si>
    <t xml:space="preserve">Products 2.3.4.5
N° of beneficiary households participate in the process of elaboration of prevention plans through training programs. </t>
  </si>
  <si>
    <t xml:space="preserve">Products 2.3.4.6
N° of participants per workshop, municipal official and community representatives are trained in prevention workshops, </t>
  </si>
  <si>
    <t>Products 2.3.4.7
N° of participants per workshop,  Training sessions for the transfer of techniques for improvement of rural Andean highland housing: Trombe solar walls.</t>
  </si>
  <si>
    <t xml:space="preserve">Products 2.3.4.8
N° of participants per workshop, Construction of composting latrines </t>
  </si>
  <si>
    <t xml:space="preserve">Products 2.3.4.9
N° of participants per workshop, Construction of improved stoves </t>
  </si>
  <si>
    <t xml:space="preserve">Products 2.3.4.10
N° of participants per workshop, Installation of photovoltaic panels </t>
  </si>
  <si>
    <t>Products 2.3.4.11
N° of participants per workshops (144 workshops)</t>
  </si>
  <si>
    <t>OUTCOME 1.1: Improvements in the conditions and means of providing animal nourishment and health, through strengthening the life strategies in relation to the impacts of climate change.</t>
  </si>
  <si>
    <t>OUTCOME 1.2: Improvements in the availability of water and irrigation conditions allow for providing greater volumes of vegetal production and of greater areas consolidated for animal feed</t>
  </si>
  <si>
    <t xml:space="preserve"> OUTCOME 1.3 Reduction
in cases indexes of ARIS and ADDS in communities and beneficiary households</t>
  </si>
  <si>
    <t>OUTCOME 2.2: Greater awareness and ownership of local processes of adaptation to and reduction of climate risk</t>
  </si>
  <si>
    <t>OUTCOME 2.3: improvement in awareness and climate risk management and adaptive techniques skills.</t>
  </si>
  <si>
    <t>Development Bank of Latin America (CAF)</t>
  </si>
  <si>
    <t>15/10/2018</t>
  </si>
  <si>
    <t>https://www.copasa.gob.pe/proyectos/proyecto-ayninakuy/</t>
  </si>
  <si>
    <t>Peasant communities in the provinces of Arequipa, Caylloma, Condesuyos, Castilla y La Union: San Juan de Tarucani, Huayllacucho, Sarpani, Misahuanca, San Antonio, Rio Blanco, Tolconi I, Huaracopalca, Chapacoco, CuspaMaghuanca, Pampamarca, Tecca-Rumiwasi, Huayqui, Huarcaya, Ancaro, Visca, Cristal Puquio, Chojanilayoc,Arirahua, Huamanmarca, Huchumiri I, Huchumiri II, Capilla, Maucallacta, Pusa Pusa, Santa Rosa, Ran Ran, Chungara,Tres estancias,Condorcuyo, Hanansaya I, Hanansaya II, San Antonio de Chuca and Vincocaya.</t>
  </si>
  <si>
    <t>Sra. Laura Secada Daly. - General Director of the General Directorate for Climate Change and Desertification - Ministry of Environment of Peru</t>
  </si>
  <si>
    <t xml:space="preserve"> lsecada@minam.gob.pe</t>
  </si>
  <si>
    <t>09/11/2019 (RM 343-2019-MINAM)</t>
  </si>
  <si>
    <t xml:space="preserve">Jaime Abarca Huanca- Executive Director - Cooperation for Sustainable Development in Arequipa -COPASA-Arequipa's Regional Government </t>
  </si>
  <si>
    <t>jabarcah@copasa.gob.pe</t>
  </si>
  <si>
    <t xml:space="preserve">maria.arguello@condesan.org </t>
  </si>
  <si>
    <t>Estimated cumulative total disbursement as of of October 15, 2020</t>
  </si>
  <si>
    <t>Products  1.2.3:  Construction  and  improvement  of canals to optimize the water resource management in wetlands.</t>
  </si>
  <si>
    <t>Products 1.3.1: Water Purification Systems installed in  the  most  vulnerable  communities,  in  order  to reduce the incidence of diarrheal diseases</t>
  </si>
  <si>
    <t>1.3.2.2. 72 Composting latrines built</t>
  </si>
  <si>
    <t>1.3.2.3. 72 of Improved stoves built</t>
  </si>
  <si>
    <t>1.3.2.4. 72 photovoltaic panels installed</t>
  </si>
  <si>
    <t>1.3.2.5. 72 Solar walls</t>
  </si>
  <si>
    <t>Products 2.2.2: Implementation of teaching modules 
for early warning systems EWS in rural communities</t>
  </si>
  <si>
    <t>Product  1.2.2.:  Vulnerable  physical,  natural,  and social  assets  strengthened  in  response  to  climate change impacts, including variability.</t>
  </si>
  <si>
    <t>Products   1.2.4:   Construction   of   reservoirs   for
storage of rainfall, runs or natural sources (springs).</t>
  </si>
  <si>
    <t>Financial information PPR 2: cumulative from project start to October 15, 2020</t>
  </si>
  <si>
    <t>(1) https://busquedas.elperuano.pe/normaslegales/decreto-supremo-que-declara-el-estado-de-emergencia-en-vario-decreto-supremo-n-010-2020-pcm-1848440-1/ 
https://busquedas.elperuano.pe/normaslegales/decreto-supremo-que-declara-el-estado-de-emergencia-en-vario-decreto-supremo-n-012-2020-pcm-1850691-2/ 
(2) https://www.indeci.gob.pe/wp-content/uploads/2020/09/INFORME-DE-EMERGENCIA-N%C2%BA-621-26SEP2020-BAJAS-TEMPERATURAS-EN-EL-DEPARTAMENTO-DE-AREQUIPA-10.pdf</t>
  </si>
  <si>
    <t>N/A</t>
  </si>
  <si>
    <t>Delay in activities due to the impact of the COVID-19 crisis</t>
  </si>
  <si>
    <t>Yes, despite the current crisis,  the agreements signed with the authorities in the previous period they have been effective.  The acceptance of the project and the conditions for its intervention have been maintained. As for measures to mitigate social and environmental risks, they are well accepted by the community because they are part of their traditional environmental care practices.</t>
  </si>
  <si>
    <t>Products 2.2.1
N° Staging   of   disaster   drills,   at provincial level.</t>
  </si>
  <si>
    <t>Products 2.2.2
N° Implementation of teaching modules for early warning systems EWS in rural communities</t>
  </si>
  <si>
    <t>Products 2.2.3
N° Accompaniment   to   educational institutions,  in  elaboration  of  their  prevention  plans and disaster attention, as an adaptation measure to climate change.</t>
  </si>
  <si>
    <t>Products 2.2.4
Advisories   for   formation   and strengthening of community and district civil defense platforms (reconnoitering, and startup).</t>
  </si>
  <si>
    <t xml:space="preserve">completed </t>
  </si>
  <si>
    <t xml:space="preserve">900 Ha  </t>
  </si>
  <si>
    <t>Change of government and / or officials at the national level due to political instability: (the implementation of the project occurs in a scenario with several changes of the presidential mandate) new officials in the Ministry of the Environment and Public Entities linked to the management of the project requires several months of learning to fulfill commitments.</t>
  </si>
  <si>
    <t>Yes because:
• They have enabled carrying out an early evaluation of the project’s area of probable influence; the identification of communities and groups that may be affected by the project, and initial estimates regarding the potential social risks and benefits related to the project.
• They have allowed us to transmit and assume the importance of proper solid waste management before, during and after trainings, meetings and / or community assemblies.
• It is planned to carry out preventive and permanent maintenance of vehicles working on the project (van and motorcycles), ensuring that they have their respective technical reviews from the Ministry of Transportation and Communications (MTC).
• Permanent coordination with the National Service of Protected Natural Areas (SERNANP).
• There are reports on the activities carried out.
• There are Quechua-speaking technicians in the work team.
• In all collective activities, women’s equal participation has been taken into account. This means that they are able to vote on decisions and locate themselves wherever they decide.
• Faced with the COVID 19 crisis, the Public Health safeguard was implemented, which is not part of the initial project proposal. This has made it possible to implement necessary processes to reduce the risk of contagion in the work team, the communities and beneficiaries.</t>
  </si>
  <si>
    <t>72 Ha</t>
  </si>
  <si>
    <t>36  wetlands</t>
  </si>
  <si>
    <t>36 reservoirs</t>
  </si>
  <si>
    <t>72 Systems</t>
  </si>
  <si>
    <t>72 units</t>
  </si>
  <si>
    <t xml:space="preserve"> 72 units</t>
  </si>
  <si>
    <t xml:space="preserve">72 units  </t>
  </si>
  <si>
    <t xml:space="preserve">72 units </t>
  </si>
  <si>
    <t>5 events</t>
  </si>
  <si>
    <t>36 modules</t>
  </si>
  <si>
    <t>5 assisted plans</t>
  </si>
  <si>
    <t>18  events</t>
  </si>
  <si>
    <t xml:space="preserve"> 13 guides</t>
  </si>
  <si>
    <t>43,000 guides</t>
  </si>
  <si>
    <t>180  participants</t>
  </si>
  <si>
    <t xml:space="preserve">540  participants </t>
  </si>
  <si>
    <t>1000 participants</t>
  </si>
  <si>
    <t>64  participants</t>
  </si>
  <si>
    <t xml:space="preserve">
540 participants
</t>
  </si>
  <si>
    <t xml:space="preserve">142  participants </t>
  </si>
  <si>
    <t xml:space="preserve"> 141 participants</t>
  </si>
  <si>
    <t>140 participants</t>
  </si>
  <si>
    <t>142 participants</t>
  </si>
  <si>
    <t xml:space="preserve"> 143 participants</t>
  </si>
  <si>
    <t xml:space="preserve"> 3,750 participants/
beneficiary</t>
  </si>
  <si>
    <t xml:space="preserve">- Health Risks in communities due to Covid 19.
This safeguard had not been foreseen, because there were no health risks from the project activities. Given the current COVID 19 crisis and given that the project is being carried out in 18 high Andean districts with highly vulnerable population strata, it is expected that there is a medium risk of contagion, indirectly caused by the execution of the activities that require of the constant transfer of field personnel and suppliers that provide the material transfer service.. </t>
  </si>
  <si>
    <t>Measures to the project team:
1. Biosecurity measures are implemented, paying attention to the daily updates provided by the government.
3. The provision of services of officials under the modality of remote work is prioritized, as determined by the Ministry of Labor.
4. Services will be provided in the activities authorized according to DS N ° 080-2020-PCM, and as long as the activity of the project to which it is linked has a direct relationship with the activities authorized in accordance with the provisions of "Resumption of activities" .
5. Include protection measures for communities to avoid serious damage to their health due to their fragile immune systems.
Internal requirements, in application to government regulations, in safeguarding the well-being of employees and the communities with which it interacts:
1. The person in charge of the project must define the real and decisive need to mobilize the personnel. Said responsibility and necessity must be exposed in writing to the highest authority of COPASA as the Executing Technical Entity, with the knowledge of CAF, which is the donor Institution and CONDESAN.
2. General authorization of the Legal Representative of COPASA for the restart of activities in the field of the technical personnel of the project, supervisors and Yachachiq's.
3. Certification or confirmation from the Mayors of Municipalities to be visited, which allows them to enter the communities that includes: date of entry, date of departure, who arrives, reason for the visit.
4. Implementation of the biosafety protocol.</t>
  </si>
  <si>
    <t>Plan approved and implemented
Protocol approved and implemented
Monthly Report of the Supervisor of measures only</t>
  </si>
  <si>
    <t>Process approved by the National Health Authority MINSA and implemented by the Administrative Executing Entity - CONDESAN. Mandatory compliance for project staff.
Process approved and implemented by the Administrative Executing Entity - CONDESAN. Mandatory compliance for project staff. 
Measures implemented for training and construction activities that require more than 10 people to meet. It includes communications and approval from local authorities for the restart of activities.</t>
  </si>
  <si>
    <t xml:space="preserve">
- CONDESAN has a Surveillance, Prevention and Control Plan of COVID 19 and has provided for the draft protocol "PROTOCOL OF PROGRESSIVE RETURN TO THE PRESENCE WORK MANDATORY BY COVID-19 FOR OFFICIALS LINKED TO THE AYNINACUY PROJECT, IN AREQUIPA - PERU" 
- Field Supervisors have been trained in the implementation of biosecurity measures prior to COVI 19. At the Field Departure, they trained the Technical Field Specialists - Yachachiq. The technicians, prior to the start of their field activities, implement the measures and develop a short training for the beneficiaries.</t>
  </si>
  <si>
    <t>USD 829.18</t>
  </si>
  <si>
    <t>II_ANNEX I  is attached: detail of expenses executed in the second year.</t>
  </si>
  <si>
    <r>
      <t xml:space="preserve">This is the amount that CAF has transferred to the Administrative Executing Entity- CONDESAN. 
AF has transferred a total of </t>
    </r>
    <r>
      <rPr>
        <b/>
        <sz val="11"/>
        <rFont val="Times New Roman"/>
        <family val="1"/>
      </rPr>
      <t xml:space="preserve">USD 1,867,172  (two disbursements) </t>
    </r>
    <r>
      <rPr>
        <sz val="11"/>
        <color theme="5"/>
        <rFont val="Times New Roman"/>
        <family val="1"/>
      </rPr>
      <t xml:space="preserve"> </t>
    </r>
    <r>
      <rPr>
        <sz val="11"/>
        <color indexed="8"/>
        <rFont val="Times New Roman"/>
        <family val="1"/>
      </rPr>
      <t xml:space="preserve">to the Implementing Entity, CAF.
</t>
    </r>
    <r>
      <rPr>
        <u/>
        <sz val="11"/>
        <color rgb="FF000000"/>
        <rFont val="Times New Roman"/>
        <family val="1"/>
      </rPr>
      <t>With the presentation of this report, the third disbursement of USD 1,030,589 is requested. This is required to December 2020 to be able to continue the execution and finish the project in 2021</t>
    </r>
  </si>
  <si>
    <t>October 16th 2020 - October 15th 2021</t>
  </si>
  <si>
    <r>
      <rPr>
        <sz val="11"/>
        <rFont val="Times New Roman"/>
        <family val="1"/>
      </rPr>
      <t>NA</t>
    </r>
    <r>
      <rPr>
        <sz val="11"/>
        <color theme="4"/>
        <rFont val="Times New Roman"/>
        <family val="1"/>
      </rPr>
      <t xml:space="preserve">
</t>
    </r>
  </si>
  <si>
    <t>NA</t>
  </si>
  <si>
    <t>Products 2.3.1: Preparation of agreements, programs, projects that lend continuity to project activities and achievements.
Products 2.3.2: Publication of lessons learned in COPASA’s website and of the organizations that include a similar dissemination in their corresponding websites</t>
  </si>
  <si>
    <r>
      <t xml:space="preserve">What arrangements have been put in place </t>
    </r>
    <r>
      <rPr>
        <b/>
        <i/>
        <sz val="12"/>
        <color theme="1"/>
        <rFont val="Times New Roman"/>
        <family val="1"/>
      </rPr>
      <t>by each Executing Entity</t>
    </r>
    <r>
      <rPr>
        <b/>
        <sz val="12"/>
        <color theme="1"/>
        <rFont val="Times New Roman"/>
        <family val="1"/>
      </rPr>
      <t xml:space="preserve"> during the reporting period to comply with the GP? [5]</t>
    </r>
  </si>
  <si>
    <r>
      <t xml:space="preserve">What arrangements have been put in place </t>
    </r>
    <r>
      <rPr>
        <b/>
        <i/>
        <sz val="12"/>
        <color theme="1"/>
        <rFont val="Times New Roman"/>
        <family val="1"/>
      </rPr>
      <t xml:space="preserve">by the Implementing Entity </t>
    </r>
    <r>
      <rPr>
        <b/>
        <sz val="12"/>
        <color theme="1"/>
        <rFont val="Times New Roman"/>
        <family val="1"/>
      </rPr>
      <t>during the reporting period to comply with the GP</t>
    </r>
  </si>
  <si>
    <t xml:space="preserve"> SECTION 2: QUALITY DURING IMPLEMENTATION AND AT EXIT [4]</t>
  </si>
  <si>
    <t xml:space="preserve">Sí, está incluido, como se muestra a continuación:
RESULTADO 1.3: Mejora de las condiciones de calidad de la vivienda para soportar condiciones climáticas extremas. - Indicador 1.3.2 Mujeres jefas de hogar priorizaron en los criterios de selección de beneficiarios.
RESULTADO 2.1: Mayor concienciación y apropiación de los procesos locales de gestión y autogestión para la adaptación y reducción del riesgo climático.  - Indicador 2.1.2 % de la población objetivo consciente de los procesos locales de gestión y autogestión para la adaptación y reducción del clima.
RESULTADO 2.2: Mayor conciencia y apropiación de los procesos locales de adaptación y reducción del riesgo climático. Indicador 2.2.4.3: Incorporar al menos una mujer a la Plataforma de Defensa Civil distrital y por plataforma de defensa civil comunal.
      - PRODUCTO 2.2: Actividades de sensibilización sobre la adaptación y la reducción de riesgos con la participación del grupo de la población objetivo: ver productos específicos Bajo. Indicador 2.2.4.3 N° de mujeres incluidas en la formación de cada plataforma a nivel de distrito. indicador 2.2.4.6 N° de mujeres incluidas en la formación de cada plataforma a nivel comunitario.
RESULTADO 2.3: mejora de la sensibilización y de la gestión del riesgo climático y de las técnicas de adaptación.
       - SALIDA 2.3.4: Sesiones de entrenamiento.  Indicador % de mujeres participantes (25% para todas las actividades, 30% mejoras de vivienda)
      - Productos 2.3.3: Elaboración de guías técnicas : 1.000 guías sobre desarrollo y fortalecimiento personal y familiar dirigidas principalmente a mujeres.			</t>
  </si>
  <si>
    <t>Sí, se realizó la evaluación de género y las actividades de consulta se llevaron a cabo con interacción de las mujeres de las comunidades. Como resultado se incorporaron las siguientes actividades e indicadores sensibles al género:
1. El proyecto orientará su acción con los siguientes criterios que promuevan la participación igualitaria y el empoderamiento de la mujer en la toma de decisiones:  i) Durante la información, difusión y convocatoria; ii) En las reuniones y toma de decisiones en las comunidades; iii)En la logística de los diferentes eventos; iv) En la coordinación con las autoridades y los líderes de la comunidad se consigue el compromiso de participación de las mujeres; v) La Directora del Proyecto aprovecha las oportunidades para motivar las participaciones de las mujeres, durante el seguimiento y monitoreo, identificando las brechas y problemas. Se realiza un seguimiento continuo de los resultados de las estrategias de convocatoria y la participación de la mujer.
2. Para la selección de beneficiarios/as se incluyó un parámetro de priorización para mujeres jefas de hogar.
3. Para las actividades de capacitación de todo el proyecto se considera una meta de participación mínima de mujeres. Específicamente en el componente de mejora de la vivienda, se incrementa el porcentaje.
4. A nivel organizacional, se incluye al menos una mujer en las plataformas de defensa civil a nivel distrital y comunal.
5.Elaboración de una guía sobre el desarrollo y fortalecimiento personal y familiar de la mujer.</t>
  </si>
  <si>
    <t>5</t>
  </si>
  <si>
    <t>36</t>
  </si>
  <si>
    <t>1</t>
  </si>
  <si>
    <t>Financial information PPR 3:  cumulative from project start to October 15, 2021</t>
  </si>
  <si>
    <t>$ 2,306,173.8.</t>
  </si>
  <si>
    <t xml:space="preserve">Add any comments on AF Grant Funds. (word limit=200)
</t>
  </si>
  <si>
    <t>Estimated cumulative total disbursement as of November 30, 2021</t>
  </si>
  <si>
    <r>
      <t xml:space="preserve">This is the amount that CAF has transferred to the Administrative Executing Entity- CONDESAN. 
</t>
    </r>
    <r>
      <rPr>
        <sz val="11"/>
        <color theme="3" tint="0.39997558519241921"/>
        <rFont val="Times New Roman"/>
        <family val="1"/>
      </rPr>
      <t xml:space="preserve">(See ANNEX I Remesas Recibidas_PY181_Ago2018-Set2021.pdf)
</t>
    </r>
    <r>
      <rPr>
        <sz val="11"/>
        <rFont val="Times New Roman"/>
        <family val="1"/>
      </rPr>
      <t>AF has transferred a total of USD 2,897,761  (thre disbursements)  to the Implementing Entity, CAF.</t>
    </r>
  </si>
  <si>
    <t>TOTAL INDIRECT COSTS =PROJECT EXECUTION COST / ADMINISTRATIVE EXPENSES</t>
  </si>
  <si>
    <t>*</t>
  </si>
  <si>
    <t>15/06/2021**</t>
  </si>
  <si>
    <r>
      <t xml:space="preserve">Periode of october 16, 2020 to june 15,2021. </t>
    </r>
    <r>
      <rPr>
        <sz val="11"/>
        <color theme="3" tint="0.39997558519241921"/>
        <rFont val="Times New Roman"/>
        <family val="1"/>
      </rPr>
      <t xml:space="preserve">See III_ANNEX I </t>
    </r>
  </si>
  <si>
    <r>
      <rPr>
        <b/>
        <sz val="12"/>
        <color rgb="FF0070C0"/>
        <rFont val="Times New Roman"/>
        <family val="1"/>
      </rPr>
      <t>Note:</t>
    </r>
    <r>
      <rPr>
        <b/>
        <sz val="12"/>
        <color rgb="FF002060"/>
        <rFont val="Times New Roman"/>
        <family val="1"/>
      </rPr>
      <t xml:space="preserve"> (*)The projection of expenses for the next period (see II_ANNEX II)  shows a balance of 764,311.82, as a result of savings from various activities. With this balance, it is proposed to increase the goals of Products 1.1.1, 1.1.2(ANIMAL NOURISHMENT AND PROTECTION AXIS),  1.3.1 and 1.3.2 (ATTENTION TO HUMAN HEALTH AXIS).  It has the approval of the Advisory Committee for the fulfillment of goals. As soon as there is a response to the approval from the Fund, the Technical Executing entity COPASA will update its acquisition plan.</t>
    </r>
  </si>
  <si>
    <r>
      <t xml:space="preserve">(**) It is required to cover the expenses of the administrative staff, for a period of two months (USD 15,236), after the closure of the project, for activities related to the closure: i) organization of the information, ii) preparation of the Closure Report, iii) attention to external auditors , iv) monitoring and consolidation of agreements, among others.Although it was not foreseen in the initial budget, the fund is requested that the balance of the indirect cost be available for the closing of the project. (See III_ANNEX I). 
</t>
    </r>
    <r>
      <rPr>
        <b/>
        <u/>
        <sz val="12"/>
        <color rgb="FF002060"/>
        <rFont val="Times New Roman"/>
        <family val="1"/>
      </rPr>
      <t>These projections will be subject to review by the AF.</t>
    </r>
  </si>
  <si>
    <t>- CAF ensured the hiring of the environmental consultant to know the environmental and social performance of the Ayninacuy project. At the end of this period, there are two follow-up reports to the Environmental and Social Plan of the project; one corresponds to the evaluation and monitoring of the activities of the second year and the other corresponds to the third year of implementation of the project. 
- The reports issued by the environmental supervisor verify compliance with the environmental, social and occupational safety aspects set out in: (i) the project proposal and its environmental and social management plan, a document published on the FA website; (ii) the applicable rules; (iii) AF safeguards; (iv) CAF safeguards; (vi) the monitoring reports generated in the project; (vii) agreements associated with the project; and other normative documents applicable to environmental, social and safety management at project work. 
-In addition, ongoing evaluation and follow-up meetings have been held with the project team. Despite covid19 restrictions, field visits have been conducted to verify the actions of the project team and evaluate the final products.</t>
  </si>
  <si>
    <t>- COPASA maintained coordination with the environmental authority - National Service of Protected Natural Areas - SERNANP, in order to comply with the protocols and intervention permits in the natural reserves. In this period, a new compatibility opinion report was requested, in order to expand the goals of the project, which was positive. 
- CONDESAN, coordinates with the entities of Health and Safety at work to effectively comply with the Plan of surveillance, prevention and control of the 
COVID-19. 
- Coordination was maintained with local governments to ensure strong implementation of project activities and the participation of women in training sessions. This has made it possible to expand the commitments for the development of the new goals, which began to be executed in April. Renewing the commitments with the local and communal authorities has allowed their rapid implementation and execution of the works.</t>
  </si>
  <si>
    <t xml:space="preserve">Risk monitoring of the project proposal, is performed according to the ESMP, and the risks are within the levels identified by the project.
In this period, there were mainly health risks due to the spread of COVID-19. </t>
  </si>
  <si>
    <t>Prioritization of female heads of household as beneficiaries.</t>
  </si>
  <si>
    <t>outcome 1.3 Improvement in the conditions of housing quality to withstand extreme climate conditions Sec. 1.3.2:</t>
  </si>
  <si>
    <t>N° Women head of households prioritized in the criteria of beneficiary selection</t>
  </si>
  <si>
    <t>Equal participation and empowerment of women in decision making regarding project activities.</t>
  </si>
  <si>
    <t>outcome 2.1  Greater awareness and ownership concerning the local processes of management and self-management for adaptation to and reduction of climate risk. Sec 2.1.2</t>
  </si>
  <si>
    <t xml:space="preserve"> % of target population aware of local processes of management and self-management for adaptation to and reduction of climate risk is made up of women.</t>
  </si>
  <si>
    <t>Include women at the organizational level in climate risk management</t>
  </si>
  <si>
    <t>output 2.2.4 Advisories for the formation and strengthening of district
and community level civil defense
platforms (reconnoitering, startup). Sec 2.2.4.3</t>
  </si>
  <si>
    <t>N° of women included in the formation of each platform at district level.</t>
  </si>
  <si>
    <t>Include women at the organizational level in disaster risk management.</t>
  </si>
  <si>
    <t>2.2.4.6 N° of women included in the formation of each community level platform.</t>
  </si>
  <si>
    <t>Personal and family development</t>
  </si>
  <si>
    <t>output 2.3.3 Elaboration of technical guides. 
- about personal and family development and strengthening aimed primarily at women.</t>
  </si>
  <si>
    <t xml:space="preserve">N° developed guides and delivered </t>
  </si>
  <si>
    <t>Equal participation and empowerment of women in decision making regarding project activities..</t>
  </si>
  <si>
    <t>output 2.3.4 Training sessions. Sec 2.3.4.4</t>
  </si>
  <si>
    <t xml:space="preserve">% of women participants </t>
  </si>
  <si>
    <t>0, women head of households</t>
  </si>
  <si>
    <t>No uniform and
reliable
baseline information
was
identified.</t>
  </si>
  <si>
    <t>Without precedents. The project will promote the formation of the first platforms.</t>
  </si>
  <si>
    <t>Baseline value
not applicable</t>
  </si>
  <si>
    <t>1 woman per community
(it is expected that 36 women will benefit)</t>
  </si>
  <si>
    <t>1 woman per district platform</t>
  </si>
  <si>
    <t>1 woman per communal platform</t>
  </si>
  <si>
    <t>1000 guides delivered</t>
  </si>
  <si>
    <t>25% for all the activities except for household improvement activities</t>
  </si>
  <si>
    <t>30% for housing improvement activities.</t>
  </si>
  <si>
    <t>This activity could not be carried out due to the restrictions of COVID 19, which did not allow the development of meetings and events.</t>
  </si>
  <si>
    <t>Good, it surpassed the set in the indicator.
67  mujeres beneficiadas</t>
  </si>
  <si>
    <t>Good. They deliver 4000 guides N°11.- Gender and adaptation to climate change.</t>
  </si>
  <si>
    <t xml:space="preserve">25%  set as the project goal.
</t>
  </si>
  <si>
    <t>12 guias completed,  
The guide on Adaptation and prevention of risks in educational institutions was not developed because the Ministry of Education already had a guide developed in this area.</t>
  </si>
  <si>
    <t xml:space="preserve">40,500 Guides printed completed, 
2,500 Non-printed guides,  corresponded to the  guide on Adaptation and prevention of risks in educational institutions </t>
  </si>
  <si>
    <t>partially completed,
 It was not possible to complete the planting of clover in 4 of 36 communities (Misahuanca, Tecca, Huayqui and Visca), due to the restrictions of the Environmental Authority for the areas of natural reserve, but the execution of this product was extended in other communities outside this area (Chojanitayo, Tumpullo, Pucuncho II)</t>
  </si>
  <si>
    <t>20,000 doses*</t>
  </si>
  <si>
    <t>342 sheds*</t>
  </si>
  <si>
    <t>216 fences*</t>
  </si>
  <si>
    <t>73 modules**</t>
  </si>
  <si>
    <t>20,000 m*</t>
  </si>
  <si>
    <t>Satisfactory. During the implementation of the project, 298 training workshops were carried out. Female participation was 41% (2230 shares out of 5584)</t>
  </si>
  <si>
    <t>Good, During the training sessions there was 43% participation of women (196 women participated in 22 workshops, for the improvement of 36 homes)</t>
  </si>
  <si>
    <t xml:space="preserve">´The project has completed 100% of its component 1 activities, some products had to adjust due to COVID 19 restrictions.  It was the activities in the bofedales that had to be modified because there were limitations due to the restrictions imposed by SERNANP for the last year of execution and the delay in the collection of soil samples that is required to start the intervention. Outputs 1.1.5 were reprogrammed to operate only in communities that were not in protected natural areas.
As for component 2, 90% of the activities were executed in the field, due to the restrictions to develop events and meetings were maintained until the closure of the project. In order to compensate for part of these activities and strengthen knowledge about climate change adaptation strategies taught by technical field specialists, radio educational guides were developed and transmitted in the 5 provinces benefiting from the project. 
It is concluded that the project has had a satisfactory level of execution despite the restrictions of the current pandemic, the changes of officials and the political instability and climatic effects that delayed the activities at different times. </t>
  </si>
  <si>
    <t>- Local governments and communal authorities ratified their agreements and commitments to implement the expansion of the goals. 18 add-ons were signed between COPASA and the Municipalities. 
-Agreements were signed with the Environmental Authority National Service of Natural Areas Protected by the State - SERNANP to complete the Installation of Products 2.2.2 N° modules for EWS early warning systems that were purchased and could not be installed by the project team. This activity presented delays due to the activity that the Educational Entities were closed due to the restrictions of COVID 19.</t>
  </si>
  <si>
    <t>1- Commitment and agreements signed with authorities and beneficiaries in the first quarter of implementation.</t>
  </si>
  <si>
    <t>1- Implementation of purchasing mechanisms and inventory development in the third quarter of implementation.</t>
  </si>
  <si>
    <t xml:space="preserve">- In this period, due to the COVID 19 crisis, two technical specialists from Campo - Yachachic fell ill, a situation that has delayed the selection activities of new beneficiaries in the province of Caylloma and Castilla.
- 2 promoters of Campo were contracted to support the animal health campaign, because it seeks to cover all the beneficiaries of sheds.
</t>
  </si>
  <si>
    <t>1- Technical personnel installed in the 5 provinces._x000B_2- Supervisor meets the needs in the 5 provinces</t>
  </si>
  <si>
    <t>- The implementation of the activities is focused on the expansion of the goals.
- In the month of April, the selection of beneficiaries for the new goals was completed and the delivery of materials was fulfilled.</t>
  </si>
  <si>
    <t>1- Implementation of administrative activities for the programming of activities.
2- Awareness of the benefits of the project at the national, subnational and community level.
3- Selection of the beneficiaries of the project.</t>
  </si>
  <si>
    <t>- In this period the AF was requested an extension of 2 months to the date of completion of the project, which was approved on April 14 (see annex). The activities of the project in the field culminated on July 15, but according to the hiring regime, the hiring of personnel was maintained until July 30, a period in the project team that completed its administrative procedures. During the period from July to November, the closing activities of the project were developed.
- The period of national health emergency has been extended until December 31, 2021 (see aneco), and the permanence of the restrictions for the development of events and other activities of the national sector, determined that the following activities could not be executed Products 2.2.1 N° of disaster drills, at the provincial level, Products 2.2.2 N° modules for EWS early warning systems in rural communities,  Products 2.3.4.2 N° of participants per workshop in the improvement of community civil defense platforms, Products 2.3.4.3 N° students per workshop, Products 2.3.4.4 N° of participants per workshop held in 05 provincial municipalities for EDAN teams, Products 2.3.4.5 N° of the beneficiary households participate in the process of developing prevention plans through training programs</t>
  </si>
  <si>
    <t>´Level of budget implementation</t>
  </si>
  <si>
    <t xml:space="preserve">-The different areas of CAF carry out the fiduciary and financial supervision of the implementation of the funds, as well as the monitoring of the technical progress of the Project 		
</t>
  </si>
  <si>
    <t>-Agreement signed between entity executors before implementation of project implementation</t>
  </si>
  <si>
    <t xml:space="preserve">5,584 participants,  completed </t>
  </si>
  <si>
    <t xml:space="preserve">579 participants, completed </t>
  </si>
  <si>
    <t xml:space="preserve">563 participants, completed </t>
  </si>
  <si>
    <t>Could not be executed due to covid 19 restrictions</t>
  </si>
  <si>
    <t>More than 1000 students trained through radio educational guides</t>
  </si>
  <si>
    <t xml:space="preserve">25% for all activities, 30% housing improvements   </t>
  </si>
  <si>
    <t xml:space="preserve">41% for all activities, 43% housing improvements   </t>
  </si>
  <si>
    <t>More than 540 people trained through radio educational guides</t>
  </si>
  <si>
    <t>More than 180 people trained through radio educational guides</t>
  </si>
  <si>
    <t>partially completed due to COVID 19 restrictions.</t>
  </si>
  <si>
    <t xml:space="preserve">35 Implementation of modules, Due to the security limitations presented by the IE PARACSA Educational Entity in the community of YANAQUIHUA, the SAT module could not be installed. As classes were suspended due to COVID 19 restrictions, the entity did not have personnel in the place to protect the installed equipment. The limitations to complete this activity were also reported to the Adaptation Fund with the  request for extension of concrete adaptation Ayninacuy. </t>
  </si>
  <si>
    <t xml:space="preserve">Activity suspended due to COVID 19 restrictions, due to the national Authority in Civil Defense - INDECI suspended drills at the national level and this activity depended on coordination with INDECI. This was reported in the request for extension of concrete adaptation Ayninacuy. </t>
  </si>
  <si>
    <t>1. Women's participation in the training sessions was ensured. During the implementation of the project, a partition of 41% of women was reached, exceeding the indicator foreseen in the project. 
2. Compliance with gender-sensitive indicators, such as the selection of women heads of household in the beneficiary community, remains well accepted by communities. This has been reflected in the priority they have given to the selection of improvements in the improvement of women's housing and participation in training sessions, exceeding the 30% foreseen as an indicator of these activities. 
3. The participation of 2 mayors in charge of the municipalities of Pampacolca and Chachas in the project, raises the level of empowerment and participation of women in their communities, due to their active and political role with the population. 
4. Agreements with the authorities have confirmed their commitment to involve women in civil protection platforms. 
5. The participation of women in all project activities was promoted. Overall, 35 per cent of the beneficiaries are women, heads of household in poverty and extreme poverty.</t>
  </si>
  <si>
    <t xml:space="preserve">In order to overcome the arrears, the following measures were carried out: 
1. Despite the restrictions and paralysis of activities, the Coordinations were maintained on a permanent basis by the technical team with the local and community authorities. 
The current COVID 19 crisis has made it possible to improve communications remotely, generating a need for local authorities to use different means to communicate remotely with all national and regional organizations. Favoring the implementation of changes for distance training. 
2. With the experience gained in the previous period, field activities were better programmed so that they are not affected by climate events. 
3. Rescheduling of activities according to the agricultural and alpaquero calendar, prioritizing the implementation of field activities so that they are completed within the planned deadlines.
</t>
  </si>
  <si>
    <t xml:space="preserve">1. Extreme weather events occurred. Intense rains during January - March and snowfalls with low temperatures during June - July - 2021, which limited the transfer of materials and the execution of planting activities.
2. The COVID 19 Crisis has been the main factor in delaying activities in this period.
This situation was successfully overcome due to:
1. Agreements signed, in the previous period, with local and communal authorities have ensured institutional support for both the use of deposits, surveillance and transport of materials to beneficiary communities from their territorial areas; monitoring of field activities.
2. Good coordination with local authorities and the permanent residence of The Technical Field Specialists -Yachachiqs in the priority districts, has enabled, despite the difficulties, 
that project activities are not delayed for long periods.
</t>
  </si>
  <si>
    <t xml:space="preserve">april 15, 2021 </t>
  </si>
  <si>
    <t>july 15, 2021 
Decision B.35.b/16</t>
  </si>
  <si>
    <r>
      <t xml:space="preserve">For the current period, an addendum was issued to the agreement signed between the Implementing Entity - CAF, Executing Technical Entity - COPASA and the Executing Administrative Entity - CONDESAN. This agreement was made to extend the validity of the agreement, in view of the fact that the project extended its end date, in addition this addendum allowed to establish clauses that allow to improve the obligations of each of the parties, the periodicity of the disbursements of the same and the legal terms of the Non-Novation of the Agreement. </t>
    </r>
    <r>
      <rPr>
        <sz val="12"/>
        <color theme="3" tint="0.39997558519241921"/>
        <rFont val="Times New Roman"/>
        <family val="1"/>
      </rPr>
      <t>See ANNEX VII ADENDA NRO 003 AYNINAKUY.pdf</t>
    </r>
    <r>
      <rPr>
        <sz val="12"/>
        <color theme="1"/>
        <rFont val="Times New Roman"/>
        <family val="1"/>
      </rPr>
      <t xml:space="preserve">
</t>
    </r>
  </si>
  <si>
    <t xml:space="preserve"> - The documentary collection of inventories, records of delivery of materials and completion of works has been developed, in a digital way, to keep a better control of the documentation, due to the limitations of remote work.</t>
  </si>
  <si>
    <r>
      <t xml:space="preserve">Activity suspended due to COVID 19 restrictions. Although in the last report to the AF, it was scheduled to be executed in this period, because the National Government extended the restrictions and suspension of the educational service, this activity could not be executed. </t>
    </r>
    <r>
      <rPr>
        <sz val="11"/>
        <color theme="3" tint="0.39997558519241921"/>
        <rFont val="Times New Roman"/>
        <family val="1"/>
      </rPr>
      <t>See ANNEX VIII Latest national regulations in the face of covid 19.pdf</t>
    </r>
  </si>
  <si>
    <t>Nota:   
*  These goals were expanded during the current period, were reviewed by the Advisory Committee and recognized by the technical secretariat of the Adaptation Fund.  See ANNEX IX_A - Notification COVID-19_no-cost_extension_CAF_Ayninacuy.pdf, ANNEX IX_B  REQUEST FOR EXTENSION OF CONCRETE ADAPTATION AYNINACUY.pdf y ANNEX IX_C RV_ Request for extension - Ayninacuy project.eml
** Exceptional Request of the Technical Executing Entity COPASA and approved by CAF. See y ANNEX X_A Target expansion Products 1_1_2 modules irrigation.pdf y ANNEX X_B CAF Approval_Target expansion Products 1_1_2 modules irrigation.eml</t>
  </si>
  <si>
    <r>
      <t xml:space="preserve">* The  APCI with letter No579-2021- APCI-DOC authorizes the return of the IGV and IPM a total of $10,279.70,  of the tax period from March to June 2019.
The  APCI with letter No1157-2021-APCI-DOC authorizes the return of the l IGV and IPM a total of $14,667.14,  of the tax period from July to December 2019.
These amounts have been credited to the project's bank account.
</t>
    </r>
    <r>
      <rPr>
        <sz val="11"/>
        <color theme="4"/>
        <rFont val="Times New Roman"/>
        <family val="1"/>
      </rPr>
      <t>(See  ANNEX I Remesas Recibidas_PY181_Ago2018-Set2021.pdf,  ANNEX II Remesas Recibidas_PY181_oct-nov 2021.pdf,  ANNEX III CARTA No579-2021- APCI-DOC_PY Ayninacuy.pdf,   ANNEX IV CARTA No1157-2021-APCI-DOC_PY AYNINACUY.pdf)</t>
    </r>
  </si>
  <si>
    <t xml:space="preserve">The project maintained good progress in component 1 activities, despite unforeseen situations due to climate change and the current COVID 19 crisis. On July 15, the original activities and new goals were completed. 
The arrangements proposed by the project team to change the training methodologies have allowed the radio guides to be developed, having a greater scope of beneficiaries than those foreseen in the project. As previously reported, some of the activities under component 2 could not be carried out. 
The budget balances allowed the adaptation fund to approve an expansion of the goals proposed in the previous report.
The efforts of the project team to maintain communications and strengthen government support in the work areas have been key to completing the project, despite the limitations generated by COVID 19, which are still maintained.
	</t>
  </si>
  <si>
    <r>
      <t>- CAF gestiona la tercera adenda Convenio Tripartito de Ejecución del proyecto Ayninacuy, la cual se emite para atender la extensión de plazo aprobada por el Fondo de Adaptación.  Las principales cláusulas que atiende la adenda son: cláusula 5 del Acuerdo relativa a la Duración y la cláusula 15, relativa a la Compensación del Ejecutor Administrativo.
- CAF asked CONDESAN to carry out the second audit of the project, which concludes "Our review did not reveal significant deficiencies in internal control"</t>
    </r>
    <r>
      <rPr>
        <sz val="12"/>
        <color theme="3" tint="0.39997558519241921"/>
        <rFont val="Times New Roman"/>
        <family val="1"/>
      </rPr>
      <t>See ANNEX XII - Informe Auditoria Proyecto segundo año de jecución.pdf</t>
    </r>
    <r>
      <rPr>
        <sz val="12"/>
        <color theme="1"/>
        <rFont val="Times New Roman"/>
        <family val="1"/>
      </rPr>
      <t xml:space="preserve">
</t>
    </r>
  </si>
  <si>
    <r>
      <t xml:space="preserve">1. The activities were programs that adhered to the calendar of agricultural activities, the calendar of alpaque breeding activities and the calendar of the water cycle, which are managed by the communities. This improved the execution times of the activity. Staff vacation periods were scheduled during this period. 
2. The execution period of the Project is extended, in order to compensate for the delay generated by the current COVID 19 crisis. 
3. Part of the project's financial balance of 29% was used to expand the project's goals in animal health and protection activities, and improvement of bofedal canals.  
4. Decisions to expand goals and extend the project are socialized at the meetings of the Advisory Committee. </t>
    </r>
    <r>
      <rPr>
        <sz val="11"/>
        <color theme="3" tint="0.39997558519241921"/>
        <rFont val="Times New Roman"/>
        <family val="1"/>
      </rPr>
      <t>See ANNEX XI MINUTA COMITÉ DIRECTIVO AYNINACUY 28 OCT 2021.pdf</t>
    </r>
    <r>
      <rPr>
        <sz val="11"/>
        <rFont val="Times New Roman"/>
        <family val="1"/>
      </rPr>
      <t xml:space="preserve">
3. Limitations in holding events have led to a change in methodologies for technical assistance and training. These are planned through streaming sessions, video, and remote meeting sessions. 
4. Although the training activities have been limited mainly to the family nucleus and mainly in the countryside, this does not limit the participation of the beneficiaries and the community.
5. The low rates of contagion in the high Andean areas of the Arequipa region did not affect the delay in field activities, these delays were marked by the effects on the transfer of materials and the impediments that some suppliers had in obtaining their permits to comply with biosecurity protocols. 
6. It is hoped that the broadcasting sessions will allow communities to have a better scope of the project. 
5. The savings in various activities of the project, has allowed the increase of the goals of Component 1, allowing to increase the beneficiaries and strengthen their physical assets (sheds, fences, housing)</t>
    </r>
  </si>
  <si>
    <t>´-  El desarrollo de actividades con la participación de los Yachachi, agricultores y miembros de la comunidad aprendieron de manera práctica a ejecutar las actividades del proyecto (armar los cobertizos, vacunar a los animales, etc.), esta metodología de trabajo de "aprender haciendo" es lo que ha permitido la optimización del uso de los recursos del proyecto y proporcionar más conocimiento a los beneficiarios sobre la importancia de las estrategias de intervención del proyecto,  materializados en los productos, que les han permitido aprender a realizar actividades productivas (cría de camélidos y siembra) resilientes al clima.</t>
  </si>
  <si>
    <t xml:space="preserve">- The budget must contemplate and guarantee the formation of a capable, robust technical team with facilities to meet the objectives of the project, in addition to the logistical needs to access the intervention areas.
- It is important to have actors who know the area of influence and maintain relationships with local institutions and authorities. In this sense, COPASA's extensive experience in the intervention area, related to its previous work with farmers and ranchers, facilitated the identification of the needs of the population and therefore, of the components to be executed in the project.
- The participation of the Yachachiq, technical personnel who live in the intervention area, speak the language and know the needs of the beneficiary population. The Yachachiq allowed the deployment of the project, even during the health crisis, in addition to generating trust with the community, which facilitated the development of the work. Its main task was to transmit the knowledge in a practical way to the Alpaquero and communal leaders, so that the families themselves will be able to execute the activities of the project. 
</t>
  </si>
  <si>
    <t>It has been identified that the use of technology, even more so during the pandemic, could have facilitated collaboration and practical monitoring of activities carried out in the field.D27</t>
  </si>
  <si>
    <t xml:space="preserve">A distinctive and fundamental element for the sustainability of Ayninacuy is its "Learning by doing" methodology, which is attractive and, unlike other projects, allowed the population to train in a practical way and execute the activities individually and collectively. In this work, the availability of the communities and their commitment have also been essential factors for the results proposed by the project to be achieved. </t>
  </si>
  <si>
    <t>The co-participation of local governments and other actors will allow the components of the project to be replicated, as well as the successes and lessons learned. This is reflected in the interest of the Authorities that have intervened to seek new financing to continue carrying out the activities carried out by the project.</t>
  </si>
  <si>
    <t>Awareness-raising and training activities on climate risk, administration and adaptive techniques were carried out. Within these actions, technical guides were developed on topics such as adaptation to climate change, the use of an early warning system, adaptation and risk prevention for educational institutions; and, livestock production, administration and improvement of the family home.</t>
  </si>
  <si>
    <t xml:space="preserve">Yes, The development of the guides has been published on the COPASA website and has been delivered to local and communal authorities. In addition, during the last year, the guides were developed in a radial way, which has allowed a greater scope to be achieved with respect to the knowledge of the strategies of adaptation to climate change in terms of the breeding of camelids, production of pastures, management of water resources and improvement of housing. </t>
  </si>
  <si>
    <t xml:space="preserve">La informacion se encuentra publicada en la pagina web de COPASA </t>
  </si>
  <si>
    <t>If , the knowledge management has been fulfilled, this is evidenced during the supervision visits and it is appreciated that the beneficiaries put into practice what they have learned, there have been replications from the community in terms of installation of new irrigation systems, accessibility to water, improvement of sheds.
Another important element is that all the works carried out are developed by the same beneficiaries, who receive only technical assistance from Yachachic and the Field Supervisor, if the learning had not been assimilated, they would not have been with the finished and working products.</t>
  </si>
  <si>
    <t xml:space="preserve">To the fulfillment of the products, these depended on the disposition of the beneficiaries and the community, the project only provided technical and material assistance. The fulfillment of the products evidences the learning acquired by the beneficiary population, as well as the replicas that the community has developed. </t>
  </si>
  <si>
    <t>The agreements with the local authorities have been key to speed up the work in the communities, from this level there is recognition of the impact of climate change and the need to implement measures that increase the residence of micro alpaquero producers.
The use of simple technology affordable by the local population, training and development of technical guides, allows any farmer in the region to improve their shed, housing, recovery of bofedales, alpaquero management, installation of irrigation systems and recovery of rustic ponds.</t>
  </si>
  <si>
    <t>The Empowerment between the community and the local authorities, will allow to replicate the intervention in other areas not prioritized by the project in the same region Arequipa and it is expected that the final reports and the publication of the lessons learned will allow other high Andean regions of similar characteristics such as Ayacucho, Huancavelica, Puno, Moquegua, to develop projects based on the results obtained.</t>
  </si>
  <si>
    <t xml:space="preserve">The budget of the project does not contemplate the expenditure for actions of diffusion of the experiences and results, through virtual platforms and social networks. The restrictions of COVID19 allowed innovation in the development of training in a radial way, in this way the lessons that were made in the field were now heard by more people in the community and shared on the social networks of the local authorities. </t>
  </si>
  <si>
    <t>342 shelters</t>
  </si>
  <si>
    <t>216 fences</t>
  </si>
  <si>
    <t>900 has of fodder cereals</t>
  </si>
  <si>
    <t>72 has of improved pastures</t>
  </si>
  <si>
    <t>73 irrigation modules</t>
  </si>
  <si>
    <t>36 rustic reservoirs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</si>
</sst>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 #,##0.00_-;_-* &quot;-&quot;??_-;_-@_-"/>
    <numFmt numFmtId="165" formatCode="&quot;$&quot;\ #,##0.00;[Red]\-&quot;$&quot;\ #,##0.00"/>
    <numFmt numFmtId="166" formatCode="_ * #,##0.00_ ;_ * \-#,##0.00_ ;_ * &quot;-&quot;??_ ;_ @_ "/>
    <numFmt numFmtId="167" formatCode="dd\-mmm\-yyyy"/>
    <numFmt numFmtId="168" formatCode="&quot;$&quot;\ #,##0.00"/>
  </numFmts>
  <fonts count="86" x14ac:knownFonts="1">
    <font>
      <sz val="11"/>
      <color theme="1"/>
      <name val="Calibri"/>
      <family val="2"/>
      <scheme val="minor"/>
    </font>
    <font>
      <sz val="12"/>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u/>
      <sz val="11"/>
      <color theme="10"/>
      <name val="Times New Roman"/>
      <family val="1"/>
    </font>
    <font>
      <b/>
      <sz val="10"/>
      <color indexed="8"/>
      <name val="Times New Roman"/>
      <family val="1"/>
    </font>
    <font>
      <sz val="10"/>
      <color indexed="8"/>
      <name val="Times New Roman"/>
      <family val="1"/>
    </font>
    <font>
      <sz val="10"/>
      <color theme="1"/>
      <name val="Calibri"/>
      <family val="2"/>
      <scheme val="minor"/>
    </font>
    <font>
      <b/>
      <sz val="10"/>
      <name val="Calibri"/>
      <family val="2"/>
      <scheme val="minor"/>
    </font>
    <font>
      <sz val="10"/>
      <name val="Calibri"/>
      <family val="2"/>
      <scheme val="minor"/>
    </font>
    <font>
      <sz val="11"/>
      <color theme="4"/>
      <name val="Times New Roman"/>
      <family val="1"/>
    </font>
    <font>
      <b/>
      <sz val="12"/>
      <color rgb="FF000000"/>
      <name val="Times New Roman"/>
      <family val="1"/>
    </font>
    <font>
      <sz val="11"/>
      <color theme="5"/>
      <name val="Times New Roman"/>
      <family val="1"/>
    </font>
    <font>
      <u/>
      <sz val="11"/>
      <color rgb="FF000000"/>
      <name val="Times New Roman"/>
      <family val="1"/>
    </font>
    <font>
      <sz val="11"/>
      <color theme="3" tint="0.39997558519241921"/>
      <name val="Times New Roman"/>
      <family val="1"/>
    </font>
    <font>
      <sz val="9"/>
      <color theme="3" tint="0.39997558519241921"/>
      <name val="Times New Roman"/>
      <family val="1"/>
    </font>
    <font>
      <b/>
      <u/>
      <sz val="9"/>
      <color theme="3" tint="0.39997558519241921"/>
      <name val="Times New Roman"/>
      <family val="1"/>
    </font>
    <font>
      <sz val="10"/>
      <name val="Arial"/>
      <family val="2"/>
    </font>
    <font>
      <b/>
      <sz val="12"/>
      <color theme="1"/>
      <name val="Calibri"/>
      <family val="2"/>
      <scheme val="minor"/>
    </font>
    <font>
      <b/>
      <sz val="12"/>
      <color rgb="FF002060"/>
      <name val="Times New Roman"/>
      <family val="1"/>
    </font>
    <font>
      <b/>
      <sz val="12"/>
      <color theme="1"/>
      <name val="Times New Roman"/>
      <family val="1"/>
    </font>
    <font>
      <b/>
      <i/>
      <sz val="12"/>
      <color theme="1"/>
      <name val="Times New Roman"/>
      <family val="1"/>
    </font>
    <font>
      <sz val="11"/>
      <name val="Calibri"/>
      <family val="2"/>
    </font>
    <font>
      <b/>
      <sz val="12"/>
      <color rgb="FF0070C0"/>
      <name val="Times New Roman"/>
      <family val="1"/>
    </font>
    <font>
      <b/>
      <u/>
      <sz val="12"/>
      <color rgb="FF002060"/>
      <name val="Times New Roman"/>
      <family val="1"/>
    </font>
    <font>
      <sz val="11"/>
      <color theme="3" tint="0.39997558519241921"/>
      <name val="Calibri"/>
      <family val="2"/>
      <scheme val="minor"/>
    </font>
    <font>
      <sz val="12"/>
      <color theme="3" tint="0.39997558519241921"/>
      <name val="Times New Roman"/>
      <family val="1"/>
    </font>
    <font>
      <sz val="10"/>
      <color rgb="FF9C6500"/>
      <name val="Calibri"/>
      <family val="2"/>
      <scheme val="minor"/>
    </font>
    <font>
      <sz val="8"/>
      <color rgb="FF000000"/>
      <name val="Segoe UI"/>
      <family val="2"/>
    </font>
  </fonts>
  <fills count="19">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0" tint="-4.9989318521683403E-2"/>
        <bgColor indexed="64"/>
      </patternFill>
    </fill>
    <fill>
      <patternFill patternType="solid">
        <fgColor theme="8" tint="0.39997558519241921"/>
        <bgColor indexed="64"/>
      </patternFill>
    </fill>
    <fill>
      <patternFill patternType="solid">
        <fgColor theme="6" tint="0.39997558519241921"/>
        <bgColor indexed="64"/>
      </patternFill>
    </fill>
    <fill>
      <patternFill patternType="solid">
        <fgColor rgb="FFFFFF66"/>
        <bgColor indexed="64"/>
      </patternFill>
    </fill>
    <fill>
      <patternFill patternType="solid">
        <fgColor theme="0" tint="-0.14999847407452621"/>
        <bgColor indexed="64"/>
      </patternFill>
    </fill>
  </fills>
  <borders count="7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top style="medium">
        <color auto="1"/>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style="medium">
        <color auto="1"/>
      </right>
      <top/>
      <bottom/>
      <diagonal/>
    </border>
    <border>
      <left style="thin">
        <color indexed="64"/>
      </left>
      <right style="thin">
        <color auto="1"/>
      </right>
      <top/>
      <bottom style="medium">
        <color auto="1"/>
      </bottom>
      <diagonal/>
    </border>
  </borders>
  <cellStyleXfs count="10">
    <xf numFmtId="0" fontId="0" fillId="0" borderId="0"/>
    <xf numFmtId="0" fontId="21" fillId="0" borderId="0" applyNumberFormat="0" applyFill="0" applyBorder="0" applyAlignment="0" applyProtection="0">
      <alignment vertical="top"/>
      <protection locked="0"/>
    </xf>
    <xf numFmtId="0" fontId="34" fillId="6" borderId="0" applyNumberFormat="0" applyBorder="0" applyAlignment="0" applyProtection="0"/>
    <xf numFmtId="0" fontId="35" fillId="7" borderId="0" applyNumberFormat="0" applyBorder="0" applyAlignment="0" applyProtection="0"/>
    <xf numFmtId="166" fontId="60" fillId="0" borderId="0" applyFont="0" applyFill="0" applyBorder="0" applyAlignment="0" applyProtection="0"/>
    <xf numFmtId="164" fontId="60" fillId="0" borderId="0" applyFont="0" applyFill="0" applyBorder="0" applyAlignment="0" applyProtection="0"/>
    <xf numFmtId="9" fontId="60" fillId="0" borderId="0" applyFont="0" applyFill="0" applyBorder="0" applyAlignment="0" applyProtection="0"/>
    <xf numFmtId="0" fontId="74" fillId="0" borderId="0"/>
    <xf numFmtId="164" fontId="60" fillId="0" borderId="0" applyFont="0" applyFill="0" applyBorder="0" applyAlignment="0" applyProtection="0"/>
    <xf numFmtId="0" fontId="36" fillId="8" borderId="0" applyNumberFormat="0" applyBorder="0" applyAlignment="0" applyProtection="0"/>
  </cellStyleXfs>
  <cellXfs count="993">
    <xf numFmtId="0" fontId="0" fillId="0" borderId="0" xfId="0"/>
    <xf numFmtId="0" fontId="22" fillId="0" borderId="0" xfId="0" applyFont="1"/>
    <xf numFmtId="0" fontId="2" fillId="0" borderId="0" xfId="0" applyFont="1"/>
    <xf numFmtId="0" fontId="4" fillId="0" borderId="0" xfId="0" applyFont="1"/>
    <xf numFmtId="0" fontId="6" fillId="0" borderId="0" xfId="0" applyFont="1"/>
    <xf numFmtId="0" fontId="8" fillId="0" borderId="0" xfId="0" applyFont="1" applyAlignment="1">
      <alignment vertical="top" wrapText="1"/>
    </xf>
    <xf numFmtId="0" fontId="7" fillId="0" borderId="0" xfId="0" applyFont="1" applyAlignment="1">
      <alignment vertical="top" wrapText="1"/>
    </xf>
    <xf numFmtId="0" fontId="7" fillId="0" borderId="0" xfId="0" applyFont="1"/>
    <xf numFmtId="0" fontId="0" fillId="0" borderId="0" xfId="0" applyAlignment="1">
      <alignment horizontal="left" vertical="center"/>
    </xf>
    <xf numFmtId="0" fontId="2" fillId="0" borderId="0" xfId="0" applyFont="1" applyAlignment="1">
      <alignment vertical="top" wrapText="1"/>
    </xf>
    <xf numFmtId="0" fontId="2" fillId="2" borderId="1" xfId="0" applyFont="1" applyFill="1" applyBorder="1" applyAlignment="1" applyProtection="1">
      <alignment horizontal="left" vertical="top" wrapText="1"/>
      <protection locked="0"/>
    </xf>
    <xf numFmtId="1" fontId="2" fillId="2" borderId="2" xfId="0" applyNumberFormat="1" applyFont="1" applyFill="1" applyBorder="1" applyAlignment="1" applyProtection="1">
      <alignment horizontal="left"/>
      <protection locked="0"/>
    </xf>
    <xf numFmtId="1" fontId="2" fillId="2" borderId="3" xfId="0" applyNumberFormat="1" applyFont="1" applyFill="1" applyBorder="1" applyAlignment="1" applyProtection="1">
      <alignment horizontal="left"/>
      <protection locked="0"/>
    </xf>
    <xf numFmtId="0" fontId="2" fillId="2" borderId="3" xfId="0" applyFont="1" applyFill="1" applyBorder="1" applyProtection="1">
      <protection locked="0"/>
    </xf>
    <xf numFmtId="0" fontId="2" fillId="2" borderId="3" xfId="0" applyFont="1" applyFill="1" applyBorder="1" applyAlignment="1">
      <alignment horizontal="center"/>
    </xf>
    <xf numFmtId="0" fontId="2" fillId="2" borderId="1" xfId="0" applyFont="1" applyFill="1" applyBorder="1" applyAlignment="1" applyProtection="1">
      <alignment vertical="top" wrapText="1"/>
      <protection locked="0"/>
    </xf>
    <xf numFmtId="0" fontId="2" fillId="2" borderId="2" xfId="0" applyFont="1" applyFill="1" applyBorder="1" applyProtection="1">
      <protection locked="0"/>
    </xf>
    <xf numFmtId="167" fontId="2" fillId="2" borderId="4" xfId="0" applyNumberFormat="1" applyFont="1" applyFill="1" applyBorder="1" applyAlignment="1" applyProtection="1">
      <alignment horizontal="left"/>
      <protection locked="0"/>
    </xf>
    <xf numFmtId="0" fontId="22" fillId="0" borderId="0" xfId="0" applyFont="1" applyAlignment="1">
      <alignment horizontal="left" vertical="center"/>
    </xf>
    <xf numFmtId="0" fontId="2" fillId="2" borderId="5" xfId="0" applyFont="1" applyFill="1" applyBorder="1" applyAlignment="1">
      <alignment vertical="top" wrapText="1"/>
    </xf>
    <xf numFmtId="0" fontId="2" fillId="2" borderId="6" xfId="0" applyFont="1" applyFill="1" applyBorder="1" applyAlignment="1">
      <alignment vertical="top" wrapText="1"/>
    </xf>
    <xf numFmtId="0" fontId="22" fillId="0" borderId="0" xfId="0" applyFont="1" applyAlignment="1">
      <alignment wrapText="1"/>
    </xf>
    <xf numFmtId="0" fontId="2" fillId="0" borderId="0" xfId="0" applyFont="1" applyAlignment="1">
      <alignment horizontal="left" vertical="center"/>
    </xf>
    <xf numFmtId="0" fontId="15" fillId="2" borderId="1" xfId="0" applyFont="1" applyFill="1" applyBorder="1" applyAlignment="1">
      <alignment vertical="top" wrapText="1"/>
    </xf>
    <xf numFmtId="0" fontId="15" fillId="2" borderId="1" xfId="0" applyFont="1" applyFill="1" applyBorder="1" applyAlignment="1">
      <alignment horizontal="center" vertical="top" wrapText="1"/>
    </xf>
    <xf numFmtId="0" fontId="14" fillId="2" borderId="15" xfId="0" applyFont="1" applyFill="1" applyBorder="1" applyAlignment="1">
      <alignment vertical="top" wrapText="1"/>
    </xf>
    <xf numFmtId="0" fontId="14" fillId="2" borderId="3" xfId="0" applyFont="1" applyFill="1" applyBorder="1" applyAlignment="1">
      <alignment vertical="top" wrapText="1"/>
    </xf>
    <xf numFmtId="0" fontId="14" fillId="2" borderId="4" xfId="0" applyFont="1" applyFill="1" applyBorder="1" applyAlignment="1">
      <alignment vertical="top" wrapText="1"/>
    </xf>
    <xf numFmtId="0" fontId="2" fillId="3" borderId="23" xfId="0" applyFont="1" applyFill="1" applyBorder="1"/>
    <xf numFmtId="0" fontId="2" fillId="3" borderId="0" xfId="0" applyFont="1" applyFill="1" applyAlignment="1">
      <alignment horizontal="left" vertical="center"/>
    </xf>
    <xf numFmtId="0" fontId="2" fillId="3" borderId="0" xfId="0" applyFont="1" applyFill="1"/>
    <xf numFmtId="0" fontId="3" fillId="3" borderId="0" xfId="0" applyFont="1" applyFill="1" applyAlignment="1">
      <alignment vertical="top" wrapText="1"/>
    </xf>
    <xf numFmtId="0" fontId="2" fillId="3" borderId="0" xfId="0" applyFont="1" applyFill="1" applyAlignment="1">
      <alignment horizontal="left" vertical="center" wrapText="1"/>
    </xf>
    <xf numFmtId="0" fontId="2" fillId="3" borderId="25" xfId="0" applyFont="1" applyFill="1" applyBorder="1" applyAlignment="1">
      <alignment vertical="top" wrapText="1"/>
    </xf>
    <xf numFmtId="0" fontId="2" fillId="3" borderId="26" xfId="0" applyFont="1" applyFill="1" applyBorder="1"/>
    <xf numFmtId="0" fontId="14" fillId="3" borderId="23" xfId="0" applyFont="1" applyFill="1" applyBorder="1" applyAlignment="1">
      <alignment vertical="top" wrapText="1"/>
    </xf>
    <xf numFmtId="0" fontId="14" fillId="3" borderId="22"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7" fillId="3" borderId="26" xfId="0" applyFont="1" applyFill="1" applyBorder="1" applyAlignment="1">
      <alignment vertical="top" wrapText="1"/>
    </xf>
    <xf numFmtId="0" fontId="22" fillId="3" borderId="19" xfId="0" applyFont="1" applyFill="1" applyBorder="1" applyAlignment="1">
      <alignment horizontal="left" vertical="center"/>
    </xf>
    <xf numFmtId="0" fontId="22" fillId="3" borderId="20" xfId="0" applyFont="1" applyFill="1" applyBorder="1" applyAlignment="1">
      <alignment horizontal="left" vertical="center"/>
    </xf>
    <xf numFmtId="0" fontId="22" fillId="3" borderId="20" xfId="0" applyFont="1" applyFill="1" applyBorder="1"/>
    <xf numFmtId="0" fontId="22" fillId="3" borderId="21" xfId="0" applyFont="1" applyFill="1" applyBorder="1"/>
    <xf numFmtId="0" fontId="22" fillId="3" borderId="22" xfId="0" applyFont="1" applyFill="1" applyBorder="1" applyAlignment="1">
      <alignment horizontal="left" vertical="center"/>
    </xf>
    <xf numFmtId="0" fontId="2" fillId="3" borderId="23" xfId="0" applyFont="1" applyFill="1" applyBorder="1" applyAlignment="1">
      <alignment vertical="top" wrapText="1"/>
    </xf>
    <xf numFmtId="0" fontId="2" fillId="3" borderId="22" xfId="0" applyFont="1" applyFill="1" applyBorder="1" applyAlignment="1">
      <alignment horizontal="left" vertical="center" wrapText="1"/>
    </xf>
    <xf numFmtId="0" fontId="2" fillId="3" borderId="0" xfId="0" applyFont="1" applyFill="1" applyAlignment="1">
      <alignment vertical="top" wrapText="1"/>
    </xf>
    <xf numFmtId="0" fontId="2" fillId="3" borderId="24" xfId="0" applyFont="1" applyFill="1" applyBorder="1" applyAlignment="1">
      <alignment horizontal="left" vertical="center" wrapText="1"/>
    </xf>
    <xf numFmtId="0" fontId="3" fillId="3" borderId="25" xfId="0" applyFont="1" applyFill="1" applyBorder="1" applyAlignment="1">
      <alignment vertical="top" wrapText="1"/>
    </xf>
    <xf numFmtId="0" fontId="2" fillId="3" borderId="26" xfId="0" applyFont="1" applyFill="1" applyBorder="1" applyAlignment="1">
      <alignment vertical="top" wrapText="1"/>
    </xf>
    <xf numFmtId="0" fontId="22" fillId="3" borderId="0" xfId="0" applyFont="1" applyFill="1"/>
    <xf numFmtId="0" fontId="22" fillId="3" borderId="23" xfId="0" applyFont="1" applyFill="1" applyBorder="1"/>
    <xf numFmtId="0" fontId="3" fillId="3" borderId="0" xfId="0" applyFont="1" applyFill="1" applyAlignment="1">
      <alignment horizontal="right" vertical="center"/>
    </xf>
    <xf numFmtId="0" fontId="3" fillId="3" borderId="0" xfId="0" applyFont="1" applyFill="1" applyAlignment="1">
      <alignment horizontal="right" vertical="top"/>
    </xf>
    <xf numFmtId="0" fontId="3" fillId="3" borderId="0" xfId="0" applyFont="1" applyFill="1" applyAlignment="1">
      <alignment horizontal="right"/>
    </xf>
    <xf numFmtId="0" fontId="6" fillId="3" borderId="23" xfId="0" applyFont="1" applyFill="1" applyBorder="1"/>
    <xf numFmtId="0" fontId="2" fillId="3" borderId="0" xfId="0" applyFont="1" applyFill="1" applyAlignment="1">
      <alignment horizontal="center"/>
    </xf>
    <xf numFmtId="0" fontId="2" fillId="3" borderId="0" xfId="0" applyFont="1" applyFill="1" applyAlignment="1">
      <alignment horizontal="right"/>
    </xf>
    <xf numFmtId="0" fontId="2" fillId="3" borderId="25" xfId="0" applyFont="1" applyFill="1" applyBorder="1"/>
    <xf numFmtId="0" fontId="24"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0" fillId="3" borderId="23" xfId="0" applyFill="1" applyBorder="1"/>
    <xf numFmtId="0" fontId="25" fillId="3" borderId="19" xfId="0" applyFont="1" applyFill="1" applyBorder="1" applyAlignment="1">
      <alignment vertical="center"/>
    </xf>
    <xf numFmtId="0" fontId="25" fillId="3" borderId="22" xfId="0" applyFont="1" applyFill="1" applyBorder="1" applyAlignment="1">
      <alignment vertical="center"/>
    </xf>
    <xf numFmtId="0" fontId="3" fillId="2" borderId="1" xfId="0" applyFont="1" applyFill="1" applyBorder="1" applyAlignment="1">
      <alignment horizontal="center" vertical="center" wrapText="1"/>
    </xf>
    <xf numFmtId="0" fontId="2" fillId="2" borderId="29" xfId="0" applyFont="1" applyFill="1" applyBorder="1" applyAlignment="1">
      <alignment vertical="top" wrapText="1"/>
    </xf>
    <xf numFmtId="0" fontId="2" fillId="2" borderId="30" xfId="0" applyFont="1" applyFill="1" applyBorder="1" applyAlignment="1">
      <alignment vertical="top" wrapText="1"/>
    </xf>
    <xf numFmtId="0" fontId="0" fillId="3" borderId="0" xfId="0" applyFill="1" applyAlignment="1">
      <alignment horizontal="left" vertical="center"/>
    </xf>
    <xf numFmtId="0" fontId="22" fillId="3" borderId="19" xfId="0" applyFont="1" applyFill="1" applyBorder="1"/>
    <xf numFmtId="0" fontId="22" fillId="3" borderId="22" xfId="0" applyFont="1" applyFill="1" applyBorder="1"/>
    <xf numFmtId="0" fontId="22" fillId="3" borderId="25" xfId="0" applyFont="1" applyFill="1" applyBorder="1"/>
    <xf numFmtId="0" fontId="2" fillId="2" borderId="2" xfId="0" applyFont="1" applyFill="1" applyBorder="1" applyAlignment="1">
      <alignment vertical="top" wrapText="1"/>
    </xf>
    <xf numFmtId="0" fontId="2" fillId="2" borderId="3" xfId="0" applyFont="1" applyFill="1" applyBorder="1" applyAlignment="1">
      <alignment vertical="top" wrapText="1"/>
    </xf>
    <xf numFmtId="0" fontId="22" fillId="0" borderId="0" xfId="0" applyFont="1" applyAlignment="1">
      <alignment horizontal="right"/>
    </xf>
    <xf numFmtId="0" fontId="22" fillId="3" borderId="19" xfId="0" applyFont="1" applyFill="1" applyBorder="1" applyAlignment="1">
      <alignment horizontal="right"/>
    </xf>
    <xf numFmtId="0" fontId="22" fillId="3" borderId="20" xfId="0" applyFont="1" applyFill="1" applyBorder="1" applyAlignment="1">
      <alignment horizontal="right"/>
    </xf>
    <xf numFmtId="0" fontId="22" fillId="3" borderId="22" xfId="0" applyFont="1" applyFill="1" applyBorder="1" applyAlignment="1">
      <alignment horizontal="right"/>
    </xf>
    <xf numFmtId="0" fontId="22" fillId="3" borderId="0" xfId="0" applyFont="1" applyFill="1" applyAlignment="1">
      <alignment horizontal="right"/>
    </xf>
    <xf numFmtId="0" fontId="2" fillId="3" borderId="22" xfId="0" applyFont="1" applyFill="1" applyBorder="1" applyAlignment="1">
      <alignment horizontal="right"/>
    </xf>
    <xf numFmtId="0" fontId="2" fillId="3" borderId="22" xfId="0" applyFont="1" applyFill="1" applyBorder="1" applyAlignment="1">
      <alignment horizontal="right" vertical="top" wrapText="1"/>
    </xf>
    <xf numFmtId="0" fontId="29" fillId="3" borderId="0" xfId="0" applyFont="1" applyFill="1" applyAlignment="1">
      <alignment horizontal="right"/>
    </xf>
    <xf numFmtId="0" fontId="5" fillId="3" borderId="0" xfId="0" applyFont="1" applyFill="1" applyAlignment="1">
      <alignment horizontal="right"/>
    </xf>
    <xf numFmtId="0" fontId="2" fillId="3" borderId="24" xfId="0" applyFont="1" applyFill="1" applyBorder="1" applyAlignment="1">
      <alignment horizontal="right"/>
    </xf>
    <xf numFmtId="0" fontId="2" fillId="3" borderId="25" xfId="0" applyFont="1" applyFill="1" applyBorder="1" applyAlignment="1">
      <alignment horizontal="right"/>
    </xf>
    <xf numFmtId="0" fontId="2" fillId="2" borderId="34" xfId="0" applyFont="1" applyFill="1" applyBorder="1" applyAlignment="1">
      <alignment vertical="top" wrapText="1"/>
    </xf>
    <xf numFmtId="0" fontId="2" fillId="2" borderId="33" xfId="0" applyFont="1" applyFill="1" applyBorder="1" applyAlignment="1">
      <alignment vertical="top" wrapText="1"/>
    </xf>
    <xf numFmtId="0" fontId="2" fillId="2" borderId="1" xfId="0" applyFont="1" applyFill="1" applyBorder="1" applyAlignment="1">
      <alignment vertical="top" wrapText="1"/>
    </xf>
    <xf numFmtId="0" fontId="3" fillId="2" borderId="32" xfId="0" applyFont="1" applyFill="1" applyBorder="1" applyAlignment="1">
      <alignment horizontal="right" vertical="center" wrapText="1"/>
    </xf>
    <xf numFmtId="0" fontId="3" fillId="2" borderId="18" xfId="0" applyFont="1" applyFill="1" applyBorder="1" applyAlignment="1">
      <alignment horizontal="center" vertical="center" wrapText="1"/>
    </xf>
    <xf numFmtId="0" fontId="2" fillId="3" borderId="0" xfId="0" applyFont="1" applyFill="1" applyAlignment="1">
      <alignment horizontal="left" vertical="top" wrapText="1"/>
    </xf>
    <xf numFmtId="0" fontId="29" fillId="3" borderId="1" xfId="0" applyFont="1" applyFill="1" applyBorder="1" applyAlignment="1">
      <alignment horizontal="center" vertical="center" wrapText="1"/>
    </xf>
    <xf numFmtId="0" fontId="22" fillId="3" borderId="24" xfId="0" applyFont="1" applyFill="1" applyBorder="1"/>
    <xf numFmtId="0" fontId="22" fillId="3" borderId="26" xfId="0" applyFont="1" applyFill="1" applyBorder="1"/>
    <xf numFmtId="0" fontId="0" fillId="9" borderId="1" xfId="0" applyFill="1" applyBorder="1" applyProtection="1">
      <protection locked="0"/>
    </xf>
    <xf numFmtId="0" fontId="0" fillId="0" borderId="0" xfId="0" applyProtection="1">
      <protection locked="0"/>
    </xf>
    <xf numFmtId="0" fontId="23" fillId="3" borderId="20" xfId="0" applyFont="1" applyFill="1" applyBorder="1" applyAlignment="1">
      <alignment vertical="top" wrapText="1"/>
    </xf>
    <xf numFmtId="0" fontId="23" fillId="3" borderId="21" xfId="0" applyFont="1" applyFill="1" applyBorder="1" applyAlignment="1">
      <alignment vertical="top" wrapText="1"/>
    </xf>
    <xf numFmtId="0" fontId="21" fillId="3" borderId="25" xfId="1" applyFill="1" applyBorder="1" applyAlignment="1" applyProtection="1">
      <alignment vertical="top" wrapText="1"/>
    </xf>
    <xf numFmtId="0" fontId="21" fillId="3" borderId="26" xfId="1" applyFill="1" applyBorder="1" applyAlignment="1" applyProtection="1">
      <alignment vertical="top" wrapText="1"/>
    </xf>
    <xf numFmtId="0" fontId="0" fillId="0" borderId="0" xfId="0" applyAlignment="1">
      <alignment vertical="center"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2" fillId="3" borderId="0" xfId="0" applyFont="1" applyFill="1" applyAlignment="1">
      <alignment horizontal="left" vertical="top" wrapText="1"/>
    </xf>
    <xf numFmtId="0" fontId="29"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2" fillId="0" borderId="7" xfId="0" applyFont="1" applyBorder="1" applyAlignment="1">
      <alignment horizontal="left" vertical="top" wrapText="1"/>
    </xf>
    <xf numFmtId="0" fontId="22" fillId="0" borderId="11" xfId="0" applyFont="1" applyBorder="1" applyAlignment="1">
      <alignment horizontal="left" vertical="top" wrapText="1"/>
    </xf>
    <xf numFmtId="0" fontId="22" fillId="0" borderId="11" xfId="0" applyFont="1" applyBorder="1" applyAlignment="1">
      <alignment horizontal="left" vertical="top"/>
    </xf>
    <xf numFmtId="0" fontId="22" fillId="0" borderId="6" xfId="0" applyFont="1" applyBorder="1" applyAlignment="1">
      <alignment horizontal="left" vertical="center" wrapText="1"/>
    </xf>
    <xf numFmtId="0" fontId="49" fillId="0" borderId="0" xfId="0" applyFont="1" applyAlignment="1">
      <alignment horizontal="left" vertical="top"/>
    </xf>
    <xf numFmtId="0" fontId="49" fillId="0" borderId="0" xfId="0" applyFont="1" applyAlignment="1">
      <alignment horizontal="left" vertical="top" wrapText="1"/>
    </xf>
    <xf numFmtId="0" fontId="49" fillId="3" borderId="0" xfId="0" applyFont="1" applyFill="1" applyAlignment="1">
      <alignment horizontal="left" vertical="top" wrapText="1"/>
    </xf>
    <xf numFmtId="0" fontId="49" fillId="13" borderId="23" xfId="0" applyFont="1" applyFill="1" applyBorder="1" applyAlignment="1">
      <alignment horizontal="left" vertical="top" wrapText="1"/>
    </xf>
    <xf numFmtId="0" fontId="49" fillId="13" borderId="0" xfId="0" applyFont="1" applyFill="1" applyAlignment="1">
      <alignment horizontal="left" vertical="top" wrapText="1"/>
    </xf>
    <xf numFmtId="0" fontId="29" fillId="0" borderId="9" xfId="0" applyFont="1" applyBorder="1" applyAlignment="1">
      <alignment horizontal="center" vertical="center" wrapText="1"/>
    </xf>
    <xf numFmtId="0" fontId="29" fillId="0" borderId="10" xfId="0" applyFont="1" applyBorder="1" applyAlignment="1">
      <alignment horizontal="center" vertical="center" wrapText="1"/>
    </xf>
    <xf numFmtId="0" fontId="29" fillId="0" borderId="8" xfId="0" applyFont="1" applyBorder="1" applyAlignment="1">
      <alignment horizontal="left" vertical="center" wrapText="1"/>
    </xf>
    <xf numFmtId="0" fontId="49" fillId="3" borderId="22" xfId="0" applyFont="1" applyFill="1" applyBorder="1" applyAlignment="1">
      <alignment horizontal="left" vertical="top"/>
    </xf>
    <xf numFmtId="0" fontId="22"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9" fillId="13" borderId="0" xfId="0" applyFont="1" applyFill="1" applyAlignment="1">
      <alignment horizontal="left" vertical="top" wrapText="1"/>
    </xf>
    <xf numFmtId="0" fontId="49" fillId="3" borderId="0" xfId="0" applyFont="1" applyFill="1" applyAlignment="1">
      <alignment horizontal="left" vertical="top"/>
    </xf>
    <xf numFmtId="0" fontId="49" fillId="13" borderId="23" xfId="0" applyFont="1" applyFill="1" applyBorder="1" applyAlignment="1">
      <alignment horizontal="left" vertical="top"/>
    </xf>
    <xf numFmtId="0" fontId="49" fillId="13" borderId="0" xfId="0" applyFont="1" applyFill="1" applyAlignment="1">
      <alignment horizontal="left" vertical="top"/>
    </xf>
    <xf numFmtId="0" fontId="22" fillId="0" borderId="0" xfId="0" applyFont="1" applyAlignment="1">
      <alignment horizontal="left" vertical="top"/>
    </xf>
    <xf numFmtId="0" fontId="22" fillId="3" borderId="0" xfId="0" applyFont="1" applyFill="1" applyAlignment="1">
      <alignment horizontal="left" vertical="top"/>
    </xf>
    <xf numFmtId="0" fontId="22" fillId="13" borderId="23" xfId="0" applyFont="1" applyFill="1" applyBorder="1" applyAlignment="1">
      <alignment horizontal="left" vertical="top"/>
    </xf>
    <xf numFmtId="0" fontId="22" fillId="13" borderId="0" xfId="0" applyFont="1" applyFill="1" applyAlignment="1">
      <alignment horizontal="left" vertical="top"/>
    </xf>
    <xf numFmtId="0" fontId="22" fillId="3" borderId="22" xfId="0" applyFont="1" applyFill="1" applyBorder="1" applyAlignment="1">
      <alignment horizontal="left" vertical="top"/>
    </xf>
    <xf numFmtId="0" fontId="22" fillId="0" borderId="14" xfId="0" applyFont="1" applyBorder="1" applyAlignment="1">
      <alignment horizontal="left" vertical="top" wrapText="1"/>
    </xf>
    <xf numFmtId="0" fontId="22" fillId="0" borderId="13" xfId="0" applyFont="1" applyBorder="1" applyAlignment="1">
      <alignment horizontal="left" vertical="top" wrapText="1"/>
    </xf>
    <xf numFmtId="0" fontId="22" fillId="0" borderId="13" xfId="0" applyFont="1" applyBorder="1" applyAlignment="1">
      <alignment horizontal="left" vertical="center" wrapText="1"/>
    </xf>
    <xf numFmtId="0" fontId="22" fillId="0" borderId="12" xfId="0" applyFont="1" applyBorder="1" applyAlignment="1">
      <alignment horizontal="left" vertical="center" wrapText="1"/>
    </xf>
    <xf numFmtId="0" fontId="22" fillId="0" borderId="11" xfId="0" applyFont="1" applyBorder="1" applyAlignment="1">
      <alignment horizontal="left" vertical="center" wrapText="1"/>
    </xf>
    <xf numFmtId="0" fontId="29" fillId="0" borderId="8" xfId="0" applyFont="1" applyBorder="1" applyAlignment="1">
      <alignment horizontal="left" vertical="top" wrapText="1"/>
    </xf>
    <xf numFmtId="0" fontId="29"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2" fillId="3" borderId="26" xfId="0" applyFont="1" applyFill="1" applyBorder="1" applyAlignment="1">
      <alignment horizontal="left" vertical="top"/>
    </xf>
    <xf numFmtId="0" fontId="22" fillId="3" borderId="25" xfId="0" applyFont="1" applyFill="1" applyBorder="1" applyAlignment="1">
      <alignment horizontal="left" vertical="top"/>
    </xf>
    <xf numFmtId="0" fontId="22" fillId="3" borderId="24" xfId="0" applyFont="1" applyFill="1" applyBorder="1" applyAlignment="1">
      <alignment horizontal="left" vertical="top"/>
    </xf>
    <xf numFmtId="0" fontId="22" fillId="3" borderId="23" xfId="0" applyFont="1" applyFill="1" applyBorder="1" applyAlignment="1">
      <alignment horizontal="left" vertical="top"/>
    </xf>
    <xf numFmtId="0" fontId="29" fillId="0" borderId="37" xfId="0" applyFont="1" applyBorder="1" applyAlignment="1">
      <alignment horizontal="center" vertical="center" wrapText="1"/>
    </xf>
    <xf numFmtId="0" fontId="29" fillId="0" borderId="40" xfId="0" applyFont="1" applyBorder="1" applyAlignment="1">
      <alignment horizontal="center" vertical="center"/>
    </xf>
    <xf numFmtId="0" fontId="29" fillId="0" borderId="34" xfId="0" applyFont="1" applyBorder="1" applyAlignment="1">
      <alignment horizontal="center" vertical="center"/>
    </xf>
    <xf numFmtId="0" fontId="22" fillId="3" borderId="21" xfId="0" applyFont="1" applyFill="1" applyBorder="1" applyAlignment="1">
      <alignment horizontal="left" vertical="top"/>
    </xf>
    <xf numFmtId="0" fontId="22" fillId="3" borderId="20" xfId="0" applyFont="1" applyFill="1" applyBorder="1" applyAlignment="1">
      <alignment horizontal="left" vertical="top"/>
    </xf>
    <xf numFmtId="0" fontId="22" fillId="3" borderId="19" xfId="0" applyFont="1" applyFill="1" applyBorder="1" applyAlignment="1">
      <alignment horizontal="left" vertical="top"/>
    </xf>
    <xf numFmtId="0" fontId="22" fillId="0" borderId="0" xfId="0" applyFont="1" applyAlignment="1">
      <alignment horizontal="center" vertical="top"/>
    </xf>
    <xf numFmtId="0" fontId="22" fillId="0" borderId="0" xfId="0" applyFont="1" applyAlignment="1">
      <alignment horizontal="left" vertical="top" wrapText="1"/>
    </xf>
    <xf numFmtId="0" fontId="22" fillId="13" borderId="26" xfId="0" applyFont="1" applyFill="1" applyBorder="1"/>
    <xf numFmtId="0" fontId="22" fillId="13" borderId="25" xfId="0" applyFont="1" applyFill="1" applyBorder="1" applyAlignment="1">
      <alignment horizontal="left" vertical="top" wrapText="1"/>
    </xf>
    <xf numFmtId="0" fontId="22" fillId="13" borderId="25" xfId="0" applyFont="1" applyFill="1" applyBorder="1" applyAlignment="1">
      <alignment horizontal="center" vertical="top"/>
    </xf>
    <xf numFmtId="0" fontId="22" fillId="13" borderId="24" xfId="0" applyFont="1" applyFill="1" applyBorder="1"/>
    <xf numFmtId="0" fontId="22" fillId="13" borderId="23" xfId="0" applyFont="1" applyFill="1" applyBorder="1"/>
    <xf numFmtId="0" fontId="29" fillId="0" borderId="12" xfId="0" applyFont="1" applyBorder="1" applyAlignment="1">
      <alignment horizontal="center" vertical="center"/>
    </xf>
    <xf numFmtId="0" fontId="22" fillId="13" borderId="22" xfId="0" applyFont="1" applyFill="1" applyBorder="1"/>
    <xf numFmtId="0" fontId="29" fillId="0" borderId="6" xfId="0" applyFont="1" applyBorder="1" applyAlignment="1">
      <alignment horizontal="center" vertical="center"/>
    </xf>
    <xf numFmtId="0" fontId="22" fillId="0" borderId="7" xfId="0" applyFont="1" applyBorder="1" applyAlignment="1">
      <alignment wrapText="1"/>
    </xf>
    <xf numFmtId="0" fontId="29" fillId="13" borderId="9" xfId="0" applyFont="1" applyFill="1" applyBorder="1" applyAlignment="1">
      <alignment horizontal="center" vertical="center" wrapText="1"/>
    </xf>
    <xf numFmtId="0" fontId="29" fillId="13" borderId="8" xfId="0" applyFont="1" applyFill="1" applyBorder="1" applyAlignment="1">
      <alignment horizontal="center" vertical="center"/>
    </xf>
    <xf numFmtId="0" fontId="22" fillId="13" borderId="0" xfId="0" applyFont="1" applyFill="1" applyAlignment="1">
      <alignment horizontal="center" vertical="top"/>
    </xf>
    <xf numFmtId="0" fontId="51" fillId="13" borderId="0" xfId="0" applyFont="1" applyFill="1" applyAlignment="1">
      <alignment horizontal="center"/>
    </xf>
    <xf numFmtId="0" fontId="22" fillId="13" borderId="21" xfId="0" applyFont="1" applyFill="1" applyBorder="1"/>
    <xf numFmtId="0" fontId="22" fillId="13" borderId="20" xfId="0" applyFont="1" applyFill="1" applyBorder="1" applyAlignment="1">
      <alignment wrapText="1"/>
    </xf>
    <xf numFmtId="0" fontId="22" fillId="13" borderId="20" xfId="0" applyFont="1" applyFill="1" applyBorder="1" applyAlignment="1">
      <alignment horizontal="center" vertical="top"/>
    </xf>
    <xf numFmtId="0" fontId="22" fillId="13" borderId="19" xfId="0" applyFont="1" applyFill="1" applyBorder="1"/>
    <xf numFmtId="0" fontId="2" fillId="0" borderId="0" xfId="0" applyFont="1" applyAlignment="1">
      <alignment horizontal="left" vertical="center" wrapText="1"/>
    </xf>
    <xf numFmtId="0" fontId="3" fillId="2" borderId="32" xfId="0" applyFont="1" applyFill="1" applyBorder="1" applyAlignment="1">
      <alignment horizontal="center" vertical="center" wrapText="1"/>
    </xf>
    <xf numFmtId="0" fontId="5" fillId="3" borderId="0" xfId="0" applyFont="1" applyFill="1" applyAlignment="1">
      <alignment horizontal="center" vertical="center" wrapText="1"/>
    </xf>
    <xf numFmtId="0" fontId="46" fillId="3" borderId="22" xfId="0" applyFont="1" applyFill="1" applyBorder="1" applyAlignment="1">
      <alignment horizontal="right"/>
    </xf>
    <xf numFmtId="0" fontId="30" fillId="3" borderId="0" xfId="0" applyFont="1" applyFill="1" applyAlignment="1">
      <alignment horizontal="right"/>
    </xf>
    <xf numFmtId="0" fontId="2" fillId="3" borderId="27" xfId="0" applyFont="1" applyFill="1" applyBorder="1"/>
    <xf numFmtId="0" fontId="2" fillId="2" borderId="27" xfId="0" applyFont="1" applyFill="1" applyBorder="1" applyAlignment="1">
      <alignment horizontal="center"/>
    </xf>
    <xf numFmtId="0" fontId="22" fillId="3" borderId="27" xfId="0" applyFont="1" applyFill="1" applyBorder="1"/>
    <xf numFmtId="167" fontId="2" fillId="3" borderId="0" xfId="0" applyNumberFormat="1" applyFont="1" applyFill="1" applyAlignment="1" applyProtection="1">
      <alignment horizontal="left"/>
      <protection locked="0"/>
    </xf>
    <xf numFmtId="0" fontId="4" fillId="0" borderId="22" xfId="0" applyFont="1" applyBorder="1"/>
    <xf numFmtId="0" fontId="7" fillId="3" borderId="22" xfId="0" applyFont="1" applyFill="1" applyBorder="1" applyAlignment="1">
      <alignment vertical="top" wrapText="1"/>
    </xf>
    <xf numFmtId="0" fontId="7" fillId="0" borderId="20" xfId="0" applyFont="1" applyBorder="1" applyAlignment="1">
      <alignment vertical="top" wrapText="1"/>
    </xf>
    <xf numFmtId="0" fontId="0" fillId="0" borderId="22" xfId="0" applyBorder="1"/>
    <xf numFmtId="0" fontId="15" fillId="3" borderId="0" xfId="0" applyFont="1" applyFill="1" applyAlignment="1">
      <alignment horizontal="right"/>
    </xf>
    <xf numFmtId="0" fontId="3" fillId="3" borderId="0" xfId="0" applyFont="1" applyFill="1" applyAlignment="1">
      <alignment horizontal="left" vertical="center" wrapText="1"/>
    </xf>
    <xf numFmtId="3" fontId="2" fillId="3" borderId="0" xfId="0" applyNumberFormat="1" applyFont="1" applyFill="1" applyAlignment="1" applyProtection="1">
      <alignment vertical="top" wrapText="1"/>
      <protection locked="0"/>
    </xf>
    <xf numFmtId="0" fontId="15" fillId="3" borderId="0" xfId="0" applyFont="1" applyFill="1" applyAlignment="1">
      <alignment horizontal="left"/>
    </xf>
    <xf numFmtId="0" fontId="15" fillId="3" borderId="0" xfId="0" applyFont="1" applyFill="1" applyAlignment="1">
      <alignment wrapText="1"/>
    </xf>
    <xf numFmtId="0" fontId="26" fillId="2" borderId="1" xfId="0" applyFont="1" applyFill="1" applyBorder="1" applyAlignment="1">
      <alignment vertical="top" wrapText="1"/>
    </xf>
    <xf numFmtId="0" fontId="15" fillId="3" borderId="0" xfId="0" applyFont="1" applyFill="1" applyAlignment="1">
      <alignment horizontal="right" vertical="center" wrapText="1"/>
    </xf>
    <xf numFmtId="1" fontId="2" fillId="2" borderId="3" xfId="0" applyNumberFormat="1" applyFont="1" applyFill="1" applyBorder="1" applyAlignment="1" applyProtection="1">
      <alignment horizontal="left" vertical="center" wrapText="1"/>
      <protection locked="0"/>
    </xf>
    <xf numFmtId="1" fontId="2" fillId="2" borderId="28" xfId="0" applyNumberFormat="1" applyFont="1" applyFill="1" applyBorder="1" applyAlignment="1" applyProtection="1">
      <alignment horizontal="left" vertical="center" wrapText="1"/>
      <protection locked="0"/>
    </xf>
    <xf numFmtId="0" fontId="2" fillId="2" borderId="3" xfId="0" applyFont="1" applyFill="1" applyBorder="1" applyAlignment="1">
      <alignment horizontal="center" vertical="center" wrapText="1"/>
    </xf>
    <xf numFmtId="0" fontId="15" fillId="3" borderId="22" xfId="0" applyFont="1" applyFill="1" applyBorder="1" applyAlignment="1">
      <alignment horizontal="right" vertical="center" wrapText="1"/>
    </xf>
    <xf numFmtId="0" fontId="14" fillId="3" borderId="22" xfId="0" applyFont="1" applyFill="1" applyBorder="1" applyAlignment="1">
      <alignment horizontal="right" vertical="center" wrapText="1"/>
    </xf>
    <xf numFmtId="0" fontId="15" fillId="3" borderId="23" xfId="0" applyFont="1" applyFill="1" applyBorder="1" applyAlignment="1">
      <alignment horizontal="right" vertical="center" wrapText="1"/>
    </xf>
    <xf numFmtId="0" fontId="21" fillId="2" borderId="1" xfId="1" applyFill="1" applyBorder="1" applyAlignment="1" applyProtection="1">
      <alignment vertical="top" wrapText="1"/>
      <protection locked="0"/>
    </xf>
    <xf numFmtId="0" fontId="2" fillId="0" borderId="2" xfId="0" applyFont="1" applyBorder="1" applyAlignment="1">
      <alignment vertical="center"/>
    </xf>
    <xf numFmtId="0" fontId="61" fillId="0" borderId="3" xfId="1" applyFont="1" applyBorder="1" applyAlignment="1" applyProtection="1">
      <alignment vertical="center"/>
    </xf>
    <xf numFmtId="17" fontId="2" fillId="0" borderId="4" xfId="0" applyNumberFormat="1" applyFont="1" applyBorder="1" applyAlignment="1">
      <alignment vertical="center"/>
    </xf>
    <xf numFmtId="0" fontId="21" fillId="0" borderId="3" xfId="1" applyBorder="1" applyAlignment="1" applyProtection="1">
      <alignment vertical="center"/>
    </xf>
    <xf numFmtId="0" fontId="2" fillId="2" borderId="2" xfId="0" applyFont="1" applyFill="1" applyBorder="1" applyAlignment="1">
      <alignment vertical="center" wrapText="1"/>
    </xf>
    <xf numFmtId="0" fontId="21" fillId="2" borderId="3" xfId="1" applyFill="1" applyBorder="1" applyAlignment="1" applyProtection="1">
      <protection locked="0"/>
    </xf>
    <xf numFmtId="0" fontId="3" fillId="2" borderId="38" xfId="0" applyFont="1" applyFill="1" applyBorder="1" applyAlignment="1">
      <alignment horizontal="center" vertical="center" wrapText="1"/>
    </xf>
    <xf numFmtId="166" fontId="3" fillId="2" borderId="39" xfId="4" applyFont="1" applyFill="1" applyBorder="1" applyAlignment="1" applyProtection="1">
      <alignment horizontal="center" vertical="center" wrapText="1"/>
    </xf>
    <xf numFmtId="0" fontId="62" fillId="14" borderId="6" xfId="0" applyFont="1" applyFill="1" applyBorder="1" applyAlignment="1">
      <alignment vertical="center" wrapText="1"/>
    </xf>
    <xf numFmtId="166" fontId="62" fillId="14" borderId="7" xfId="4" applyFont="1" applyFill="1" applyBorder="1" applyAlignment="1">
      <alignment vertical="center" wrapText="1"/>
    </xf>
    <xf numFmtId="0" fontId="62" fillId="2" borderId="6" xfId="0" applyFont="1" applyFill="1" applyBorder="1" applyAlignment="1">
      <alignment vertical="center" wrapText="1"/>
    </xf>
    <xf numFmtId="166" fontId="62" fillId="2" borderId="7" xfId="4" applyFont="1" applyFill="1" applyBorder="1" applyAlignment="1">
      <alignment vertical="center" wrapText="1"/>
    </xf>
    <xf numFmtId="0" fontId="63" fillId="2" borderId="6" xfId="0" applyFont="1" applyFill="1" applyBorder="1" applyAlignment="1">
      <alignment horizontal="left" vertical="center" wrapText="1"/>
    </xf>
    <xf numFmtId="166" fontId="63" fillId="2" borderId="7" xfId="4" applyFont="1" applyFill="1" applyBorder="1" applyAlignment="1">
      <alignment vertical="center" wrapText="1"/>
    </xf>
    <xf numFmtId="0" fontId="64" fillId="2" borderId="6" xfId="0" applyFont="1" applyFill="1" applyBorder="1" applyAlignment="1">
      <alignment vertical="top" wrapText="1"/>
    </xf>
    <xf numFmtId="0" fontId="65" fillId="2" borderId="6" xfId="0" applyFont="1" applyFill="1" applyBorder="1" applyAlignment="1">
      <alignment vertical="center" wrapText="1"/>
    </xf>
    <xf numFmtId="0" fontId="64" fillId="2" borderId="6" xfId="0" applyFont="1" applyFill="1" applyBorder="1" applyAlignment="1">
      <alignment vertical="center" wrapText="1"/>
    </xf>
    <xf numFmtId="0" fontId="64" fillId="2" borderId="6" xfId="0" applyFont="1" applyFill="1" applyBorder="1" applyAlignment="1">
      <alignment vertical="center"/>
    </xf>
    <xf numFmtId="0" fontId="66" fillId="2" borderId="6" xfId="0" applyFont="1" applyFill="1" applyBorder="1" applyAlignment="1">
      <alignment vertical="center"/>
    </xf>
    <xf numFmtId="0" fontId="63" fillId="2" borderId="6" xfId="0" applyFont="1" applyFill="1" applyBorder="1" applyAlignment="1">
      <alignment vertical="center" wrapText="1"/>
    </xf>
    <xf numFmtId="0" fontId="62" fillId="2" borderId="34" xfId="0" applyFont="1" applyFill="1" applyBorder="1" applyAlignment="1">
      <alignment vertical="center" wrapText="1"/>
    </xf>
    <xf numFmtId="166" fontId="63" fillId="2" borderId="37" xfId="4" applyFont="1" applyFill="1" applyBorder="1" applyAlignment="1">
      <alignment vertical="center" wrapText="1"/>
    </xf>
    <xf numFmtId="166" fontId="62" fillId="2" borderId="18" xfId="4" applyFont="1" applyFill="1" applyBorder="1" applyAlignment="1">
      <alignment vertical="center" wrapText="1"/>
    </xf>
    <xf numFmtId="166" fontId="3" fillId="0" borderId="18" xfId="4" applyFont="1" applyFill="1" applyBorder="1" applyAlignment="1" applyProtection="1">
      <alignment horizontal="center" vertical="center" wrapText="1"/>
    </xf>
    <xf numFmtId="0" fontId="62" fillId="2" borderId="5" xfId="0" applyFont="1" applyFill="1" applyBorder="1" applyAlignment="1">
      <alignment vertical="center" wrapText="1"/>
    </xf>
    <xf numFmtId="166" fontId="62" fillId="2" borderId="29" xfId="4" applyFont="1" applyFill="1" applyBorder="1" applyAlignment="1">
      <alignment vertical="center" wrapText="1"/>
    </xf>
    <xf numFmtId="166" fontId="63" fillId="2" borderId="30" xfId="4" applyFont="1" applyFill="1" applyBorder="1" applyAlignment="1">
      <alignment vertical="center" wrapText="1"/>
    </xf>
    <xf numFmtId="14" fontId="2" fillId="2" borderId="3" xfId="0" applyNumberFormat="1" applyFont="1" applyFill="1" applyBorder="1" applyAlignment="1">
      <alignment vertical="top" wrapText="1"/>
    </xf>
    <xf numFmtId="166" fontId="62" fillId="2" borderId="30" xfId="4" applyFont="1" applyFill="1" applyBorder="1" applyAlignment="1">
      <alignment vertical="center" wrapText="1"/>
    </xf>
    <xf numFmtId="0" fontId="63" fillId="2" borderId="34" xfId="0" applyFont="1" applyFill="1" applyBorder="1" applyAlignment="1">
      <alignment horizontal="left" vertical="center" wrapText="1"/>
    </xf>
    <xf numFmtId="166" fontId="63" fillId="2" borderId="35" xfId="4" applyFont="1" applyFill="1" applyBorder="1" applyAlignment="1">
      <alignment vertical="center" wrapText="1"/>
    </xf>
    <xf numFmtId="166" fontId="62" fillId="2" borderId="35" xfId="4" applyFont="1" applyFill="1" applyBorder="1" applyAlignment="1">
      <alignment vertical="center" wrapText="1"/>
    </xf>
    <xf numFmtId="166" fontId="2" fillId="2" borderId="35" xfId="4" applyFont="1" applyFill="1" applyBorder="1" applyAlignment="1" applyProtection="1">
      <alignment vertical="top" wrapText="1"/>
    </xf>
    <xf numFmtId="166" fontId="3" fillId="2" borderId="36" xfId="4" applyFont="1" applyFill="1" applyBorder="1" applyAlignment="1" applyProtection="1">
      <alignment vertical="top" wrapText="1"/>
    </xf>
    <xf numFmtId="0" fontId="14" fillId="0" borderId="11" xfId="0" applyFont="1" applyBorder="1" applyAlignment="1">
      <alignment horizontal="left" vertical="top" wrapText="1"/>
    </xf>
    <xf numFmtId="0" fontId="14" fillId="0" borderId="15" xfId="0" applyFont="1" applyBorder="1" applyAlignment="1">
      <alignment vertical="top" wrapText="1"/>
    </xf>
    <xf numFmtId="0" fontId="14" fillId="0" borderId="3" xfId="0" applyFont="1" applyBorder="1" applyAlignment="1">
      <alignment vertical="top" wrapText="1"/>
    </xf>
    <xf numFmtId="0" fontId="14" fillId="0" borderId="3" xfId="0" applyFont="1" applyBorder="1" applyAlignment="1">
      <alignment horizontal="left" vertical="top" wrapText="1"/>
    </xf>
    <xf numFmtId="0" fontId="22" fillId="2" borderId="11" xfId="0" applyFont="1" applyFill="1" applyBorder="1" applyAlignment="1">
      <alignment horizontal="left" vertical="top" wrapText="1"/>
    </xf>
    <xf numFmtId="0" fontId="26" fillId="0" borderId="26" xfId="0" applyFont="1" applyBorder="1" applyAlignment="1">
      <alignment vertical="center" wrapText="1"/>
    </xf>
    <xf numFmtId="0" fontId="22" fillId="0" borderId="11" xfId="0" quotePrefix="1" applyFont="1" applyBorder="1" applyAlignment="1">
      <alignment horizontal="left" vertical="top" wrapText="1"/>
    </xf>
    <xf numFmtId="0" fontId="0" fillId="2" borderId="1" xfId="0" applyFill="1" applyBorder="1" applyAlignment="1">
      <alignment horizontal="center" vertical="center" wrapText="1"/>
    </xf>
    <xf numFmtId="0" fontId="54" fillId="15" borderId="8" xfId="0" applyFont="1" applyFill="1" applyBorder="1" applyAlignment="1">
      <alignment horizontal="right" wrapText="1"/>
    </xf>
    <xf numFmtId="0" fontId="46" fillId="15" borderId="50" xfId="0" applyFont="1" applyFill="1" applyBorder="1" applyAlignment="1">
      <alignment horizontal="left"/>
    </xf>
    <xf numFmtId="0" fontId="54" fillId="15" borderId="5" xfId="0" applyFont="1" applyFill="1" applyBorder="1" applyAlignment="1">
      <alignment horizontal="right" wrapText="1"/>
    </xf>
    <xf numFmtId="0" fontId="30" fillId="15" borderId="23" xfId="0" applyFont="1" applyFill="1" applyBorder="1" applyAlignment="1">
      <alignment horizontal="left"/>
    </xf>
    <xf numFmtId="0" fontId="54" fillId="15" borderId="6" xfId="0" applyFont="1" applyFill="1" applyBorder="1" applyAlignment="1">
      <alignment horizontal="right"/>
    </xf>
    <xf numFmtId="0" fontId="30" fillId="15" borderId="37" xfId="0" applyFont="1" applyFill="1" applyBorder="1" applyAlignment="1">
      <alignment horizontal="left"/>
    </xf>
    <xf numFmtId="0" fontId="2" fillId="15" borderId="14" xfId="0" applyFont="1" applyFill="1" applyBorder="1" applyAlignment="1" applyProtection="1">
      <alignment vertical="top" wrapText="1"/>
      <protection locked="0"/>
    </xf>
    <xf numFmtId="0" fontId="2" fillId="15" borderId="1" xfId="0" applyFont="1" applyFill="1" applyBorder="1" applyAlignment="1" applyProtection="1">
      <alignment vertical="top" wrapText="1"/>
      <protection locked="0"/>
    </xf>
    <xf numFmtId="0" fontId="54" fillId="15" borderId="24" xfId="0" applyFont="1" applyFill="1" applyBorder="1" applyAlignment="1">
      <alignment horizontal="right" vertical="center" wrapText="1"/>
    </xf>
    <xf numFmtId="14" fontId="2" fillId="0" borderId="4" xfId="0" applyNumberFormat="1" applyFont="1" applyBorder="1" applyAlignment="1">
      <alignment horizontal="left" vertical="center"/>
    </xf>
    <xf numFmtId="0" fontId="15" fillId="2" borderId="1" xfId="0" applyFont="1" applyFill="1" applyBorder="1" applyAlignment="1">
      <alignment horizontal="center"/>
    </xf>
    <xf numFmtId="0" fontId="21" fillId="0" borderId="3" xfId="1" applyBorder="1" applyAlignment="1" applyProtection="1">
      <alignment vertical="center" wrapText="1"/>
    </xf>
    <xf numFmtId="166" fontId="63" fillId="0" borderId="7" xfId="4" applyFont="1" applyFill="1" applyBorder="1" applyAlignment="1">
      <alignment vertical="center" wrapText="1"/>
    </xf>
    <xf numFmtId="0" fontId="64" fillId="0" borderId="6" xfId="0" applyFont="1" applyBorder="1" applyAlignment="1">
      <alignment vertical="center" wrapText="1"/>
    </xf>
    <xf numFmtId="0" fontId="62" fillId="0" borderId="6" xfId="0" applyFont="1" applyBorder="1" applyAlignment="1">
      <alignment vertical="center" wrapText="1"/>
    </xf>
    <xf numFmtId="166" fontId="62" fillId="0" borderId="7" xfId="4" applyFont="1" applyFill="1" applyBorder="1" applyAlignment="1">
      <alignment vertical="center" wrapText="1"/>
    </xf>
    <xf numFmtId="0" fontId="64" fillId="0" borderId="6" xfId="0" applyFont="1" applyBorder="1" applyAlignment="1">
      <alignment vertical="center"/>
    </xf>
    <xf numFmtId="0" fontId="66" fillId="0" borderId="6" xfId="0" applyFont="1" applyBorder="1" applyAlignment="1">
      <alignment vertical="center"/>
    </xf>
    <xf numFmtId="166" fontId="62" fillId="0" borderId="18" xfId="4" applyFont="1" applyFill="1" applyBorder="1" applyAlignment="1">
      <alignment vertical="center" wrapText="1"/>
    </xf>
    <xf numFmtId="0" fontId="62" fillId="2" borderId="68" xfId="0" applyFont="1" applyFill="1" applyBorder="1" applyAlignment="1">
      <alignment vertical="center" wrapText="1"/>
    </xf>
    <xf numFmtId="166" fontId="63" fillId="2" borderId="70" xfId="4" applyFont="1" applyFill="1" applyBorder="1" applyAlignment="1">
      <alignment vertical="center" wrapText="1"/>
    </xf>
    <xf numFmtId="164" fontId="2" fillId="3" borderId="0" xfId="0" applyNumberFormat="1" applyFont="1" applyFill="1" applyAlignment="1">
      <alignment vertical="top" wrapText="1"/>
    </xf>
    <xf numFmtId="0" fontId="14" fillId="2" borderId="3" xfId="0" quotePrefix="1" applyFont="1" applyFill="1" applyBorder="1" applyAlignment="1">
      <alignment vertical="top" wrapText="1"/>
    </xf>
    <xf numFmtId="0" fontId="26" fillId="10" borderId="28" xfId="0" applyFont="1" applyFill="1" applyBorder="1" applyAlignment="1">
      <alignment vertical="top" wrapText="1"/>
    </xf>
    <xf numFmtId="0" fontId="46" fillId="0" borderId="0" xfId="0" applyFont="1"/>
    <xf numFmtId="0" fontId="22" fillId="2" borderId="6" xfId="0" applyFont="1" applyFill="1" applyBorder="1" applyAlignment="1">
      <alignment horizontal="left" vertical="center" wrapText="1"/>
    </xf>
    <xf numFmtId="0" fontId="22" fillId="2" borderId="11" xfId="0" applyFont="1" applyFill="1" applyBorder="1" applyAlignment="1">
      <alignment horizontal="left" vertical="center" wrapText="1"/>
    </xf>
    <xf numFmtId="0" fontId="22" fillId="2" borderId="11" xfId="0" quotePrefix="1" applyFont="1" applyFill="1" applyBorder="1" applyAlignment="1">
      <alignment horizontal="left" vertical="top" wrapText="1"/>
    </xf>
    <xf numFmtId="0" fontId="14" fillId="2" borderId="26" xfId="0" applyFont="1" applyFill="1" applyBorder="1" applyAlignment="1">
      <alignment vertical="top" wrapText="1"/>
    </xf>
    <xf numFmtId="164" fontId="22" fillId="0" borderId="0" xfId="0" applyNumberFormat="1" applyFont="1"/>
    <xf numFmtId="0" fontId="72" fillId="3" borderId="0" xfId="0" applyFont="1" applyFill="1" applyAlignment="1">
      <alignment vertical="top" wrapText="1"/>
    </xf>
    <xf numFmtId="0" fontId="73" fillId="3" borderId="0" xfId="0" applyFont="1" applyFill="1" applyAlignment="1">
      <alignment vertical="top" wrapText="1"/>
    </xf>
    <xf numFmtId="166" fontId="62" fillId="2" borderId="37" xfId="4" applyFont="1" applyFill="1" applyBorder="1" applyAlignment="1">
      <alignment vertical="center" wrapText="1"/>
    </xf>
    <xf numFmtId="0" fontId="29" fillId="3" borderId="0" xfId="0" applyFont="1" applyFill="1" applyAlignment="1">
      <alignment horizontal="left" vertical="top"/>
    </xf>
    <xf numFmtId="0" fontId="29" fillId="3" borderId="0" xfId="0" applyFont="1" applyFill="1" applyAlignment="1">
      <alignment horizontal="left" vertical="top" wrapText="1"/>
    </xf>
    <xf numFmtId="0" fontId="46" fillId="0" borderId="0" xfId="0" applyFont="1" applyAlignment="1">
      <alignment horizontal="left" vertical="top"/>
    </xf>
    <xf numFmtId="0" fontId="2" fillId="3" borderId="26" xfId="0" applyFont="1" applyFill="1" applyBorder="1" applyAlignment="1">
      <alignment horizontal="left" vertical="center"/>
    </xf>
    <xf numFmtId="0" fontId="0" fillId="3" borderId="25" xfId="0" applyFill="1" applyBorder="1"/>
    <xf numFmtId="0" fontId="2" fillId="3" borderId="25" xfId="0" applyFont="1" applyFill="1" applyBorder="1" applyAlignment="1">
      <alignment horizontal="left" vertical="center" wrapText="1"/>
    </xf>
    <xf numFmtId="0" fontId="2" fillId="3" borderId="24" xfId="0" applyFont="1" applyFill="1" applyBorder="1"/>
    <xf numFmtId="0" fontId="2" fillId="3" borderId="23" xfId="0" applyFont="1" applyFill="1" applyBorder="1" applyAlignment="1">
      <alignment horizontal="left" vertical="center"/>
    </xf>
    <xf numFmtId="0" fontId="14" fillId="3" borderId="0" xfId="0" applyFont="1" applyFill="1" applyAlignment="1">
      <alignment horizontal="left" vertical="center" wrapText="1"/>
    </xf>
    <xf numFmtId="0" fontId="2" fillId="3" borderId="22" xfId="0" applyFont="1" applyFill="1" applyBorder="1"/>
    <xf numFmtId="0" fontId="14" fillId="2" borderId="4" xfId="0" applyFont="1" applyFill="1" applyBorder="1" applyAlignment="1">
      <alignment horizontal="left" vertical="top" wrapText="1"/>
    </xf>
    <xf numFmtId="0" fontId="14" fillId="0" borderId="22" xfId="0" applyFont="1" applyBorder="1" applyAlignment="1">
      <alignment horizontal="left" vertical="top" wrapText="1"/>
    </xf>
    <xf numFmtId="0" fontId="2" fillId="2" borderId="4" xfId="0" applyFont="1" applyFill="1" applyBorder="1" applyAlignment="1">
      <alignment horizontal="left" vertical="top" wrapText="1"/>
    </xf>
    <xf numFmtId="0" fontId="2" fillId="2" borderId="3" xfId="0" applyFont="1" applyFill="1" applyBorder="1" applyAlignment="1">
      <alignment horizontal="left" vertical="top" wrapText="1"/>
    </xf>
    <xf numFmtId="0" fontId="14" fillId="2" borderId="3" xfId="0" applyFont="1" applyFill="1" applyBorder="1" applyAlignment="1">
      <alignment horizontal="left" vertical="top" wrapText="1"/>
    </xf>
    <xf numFmtId="0" fontId="2" fillId="3" borderId="22" xfId="0" applyFont="1" applyFill="1" applyBorder="1" applyAlignment="1">
      <alignment horizontal="left" vertical="center"/>
    </xf>
    <xf numFmtId="0" fontId="2" fillId="2" borderId="2" xfId="0" applyFont="1" applyFill="1" applyBorder="1" applyAlignment="1">
      <alignment horizontal="left" vertical="top" wrapText="1"/>
    </xf>
    <xf numFmtId="0" fontId="14" fillId="2" borderId="2" xfId="0" applyFont="1" applyFill="1" applyBorder="1" applyAlignment="1">
      <alignment horizontal="left" vertical="top" wrapText="1"/>
    </xf>
    <xf numFmtId="0" fontId="3" fillId="3" borderId="0" xfId="0" applyFont="1" applyFill="1"/>
    <xf numFmtId="0" fontId="28" fillId="3" borderId="0" xfId="0" applyFont="1" applyFill="1"/>
    <xf numFmtId="0" fontId="10" fillId="3" borderId="0" xfId="0" applyFont="1" applyFill="1" applyAlignment="1">
      <alignment vertical="top" wrapText="1"/>
    </xf>
    <xf numFmtId="0" fontId="11" fillId="2" borderId="31" xfId="0" applyFont="1" applyFill="1" applyBorder="1" applyAlignment="1">
      <alignment vertical="center" wrapText="1"/>
    </xf>
    <xf numFmtId="0" fontId="11" fillId="2" borderId="17" xfId="0" applyFont="1" applyFill="1" applyBorder="1" applyAlignment="1">
      <alignment vertical="center" wrapText="1"/>
    </xf>
    <xf numFmtId="0" fontId="18" fillId="2" borderId="17" xfId="0" applyFont="1" applyFill="1" applyBorder="1" applyAlignment="1">
      <alignment vertical="center" wrapText="1"/>
    </xf>
    <xf numFmtId="0" fontId="18" fillId="2" borderId="43" xfId="0" applyFont="1" applyFill="1" applyBorder="1" applyAlignment="1">
      <alignment vertical="center" wrapText="1"/>
    </xf>
    <xf numFmtId="0" fontId="2" fillId="3" borderId="0" xfId="0" applyFont="1" applyFill="1" applyAlignment="1">
      <alignment horizontal="right" vertical="center"/>
    </xf>
    <xf numFmtId="0" fontId="5" fillId="3" borderId="0" xfId="0" applyFont="1" applyFill="1"/>
    <xf numFmtId="0" fontId="2" fillId="5" borderId="1" xfId="0" applyFont="1" applyFill="1" applyBorder="1" applyAlignment="1">
      <alignment horizontal="left" vertical="center"/>
    </xf>
    <xf numFmtId="0" fontId="2" fillId="5" borderId="0" xfId="0" applyFont="1" applyFill="1" applyAlignment="1">
      <alignment horizontal="right" vertical="center"/>
    </xf>
    <xf numFmtId="0" fontId="0" fillId="2" borderId="1" xfId="0" applyFill="1" applyBorder="1"/>
    <xf numFmtId="0" fontId="3" fillId="3" borderId="0" xfId="0" applyFont="1" applyFill="1" applyAlignment="1">
      <alignment horizontal="center" vertical="center" wrapText="1"/>
    </xf>
    <xf numFmtId="0" fontId="12" fillId="3" borderId="0" xfId="0" applyFont="1" applyFill="1" applyAlignment="1">
      <alignment horizontal="left" vertical="center"/>
    </xf>
    <xf numFmtId="0" fontId="2" fillId="5" borderId="1" xfId="0" applyFont="1" applyFill="1" applyBorder="1" applyAlignment="1">
      <alignment horizontal="center" vertical="center"/>
    </xf>
    <xf numFmtId="0" fontId="14" fillId="2" borderId="1" xfId="0" quotePrefix="1" applyFont="1" applyFill="1" applyBorder="1" applyAlignment="1">
      <alignment horizontal="left" vertical="center" wrapText="1"/>
    </xf>
    <xf numFmtId="0" fontId="2" fillId="2" borderId="31" xfId="0" applyFont="1" applyFill="1" applyBorder="1" applyAlignment="1">
      <alignment vertical="center" wrapText="1"/>
    </xf>
    <xf numFmtId="0" fontId="2" fillId="2" borderId="43" xfId="0" applyFont="1" applyFill="1" applyBorder="1" applyAlignment="1">
      <alignment vertical="center" wrapText="1"/>
    </xf>
    <xf numFmtId="0" fontId="3" fillId="3" borderId="23" xfId="0" applyFont="1" applyFill="1" applyBorder="1" applyAlignment="1">
      <alignment horizontal="left" vertical="center" wrapText="1"/>
    </xf>
    <xf numFmtId="0" fontId="15" fillId="3" borderId="23" xfId="0" applyFont="1" applyFill="1" applyBorder="1" applyAlignment="1">
      <alignment horizontal="left" vertical="center" wrapText="1"/>
    </xf>
    <xf numFmtId="49" fontId="14" fillId="2" borderId="1" xfId="0" quotePrefix="1" applyNumberFormat="1" applyFont="1" applyFill="1" applyBorder="1" applyAlignment="1">
      <alignment horizontal="left" vertical="center" wrapText="1"/>
    </xf>
    <xf numFmtId="0" fontId="2" fillId="5" borderId="1" xfId="0" applyFont="1" applyFill="1" applyBorder="1" applyAlignment="1">
      <alignment horizontal="right" vertical="center"/>
    </xf>
    <xf numFmtId="0" fontId="22" fillId="0" borderId="1" xfId="0" quotePrefix="1" applyFont="1" applyBorder="1" applyAlignment="1">
      <alignment horizontal="center" vertical="center" wrapText="1"/>
    </xf>
    <xf numFmtId="0" fontId="16" fillId="0" borderId="31" xfId="0" applyFont="1" applyBorder="1" applyAlignment="1">
      <alignment vertical="center" wrapText="1"/>
    </xf>
    <xf numFmtId="0" fontId="16" fillId="0" borderId="43" xfId="0" applyFont="1" applyBorder="1" applyAlignment="1">
      <alignment vertical="center" wrapText="1"/>
    </xf>
    <xf numFmtId="0" fontId="22" fillId="2" borderId="1" xfId="0" quotePrefix="1" applyFont="1" applyFill="1" applyBorder="1" applyAlignment="1">
      <alignment horizontal="center" vertical="center" wrapText="1"/>
    </xf>
    <xf numFmtId="0" fontId="23" fillId="2" borderId="1" xfId="0" quotePrefix="1" applyFont="1" applyFill="1" applyBorder="1" applyAlignment="1">
      <alignment vertical="center" wrapText="1"/>
    </xf>
    <xf numFmtId="0" fontId="16" fillId="16" borderId="31" xfId="0" applyFont="1" applyFill="1" applyBorder="1" applyAlignment="1">
      <alignment vertical="center" wrapText="1"/>
    </xf>
    <xf numFmtId="0" fontId="16" fillId="16" borderId="43" xfId="0" applyFont="1" applyFill="1" applyBorder="1" applyAlignment="1">
      <alignment vertical="center" wrapText="1"/>
    </xf>
    <xf numFmtId="0" fontId="13" fillId="3" borderId="0" xfId="0" applyFont="1" applyFill="1"/>
    <xf numFmtId="0" fontId="2" fillId="3" borderId="21" xfId="0" applyFont="1" applyFill="1" applyBorder="1" applyAlignment="1">
      <alignment horizontal="left" vertical="center"/>
    </xf>
    <xf numFmtId="0" fontId="2" fillId="3" borderId="20" xfId="0" applyFont="1" applyFill="1" applyBorder="1"/>
    <xf numFmtId="0" fontId="2" fillId="3" borderId="20" xfId="0" applyFont="1" applyFill="1" applyBorder="1" applyAlignment="1">
      <alignment horizontal="left" vertical="center"/>
    </xf>
    <xf numFmtId="0" fontId="2" fillId="3" borderId="19" xfId="0" applyFont="1" applyFill="1" applyBorder="1"/>
    <xf numFmtId="0" fontId="52" fillId="12" borderId="7" xfId="9" applyFont="1" applyFill="1" applyBorder="1" applyAlignment="1" applyProtection="1">
      <alignment horizontal="center" vertical="center"/>
      <protection locked="0"/>
    </xf>
    <xf numFmtId="0" fontId="52" fillId="12" borderId="11" xfId="9" applyFont="1" applyFill="1" applyBorder="1" applyAlignment="1" applyProtection="1">
      <alignment horizontal="center" vertical="center" wrapText="1"/>
      <protection locked="0"/>
    </xf>
    <xf numFmtId="0" fontId="52" fillId="8" borderId="7" xfId="9" applyFont="1" applyBorder="1" applyAlignment="1" applyProtection="1">
      <alignment horizontal="center" vertical="center"/>
      <protection locked="0"/>
    </xf>
    <xf numFmtId="0" fontId="52" fillId="8" borderId="11" xfId="9" applyFont="1" applyBorder="1" applyAlignment="1" applyProtection="1">
      <alignment horizontal="center" vertical="center" wrapText="1"/>
      <protection locked="0"/>
    </xf>
    <xf numFmtId="0" fontId="59" fillId="11" borderId="7" xfId="0" applyFont="1" applyFill="1" applyBorder="1" applyAlignment="1">
      <alignment horizontal="center" vertical="center" wrapText="1"/>
    </xf>
    <xf numFmtId="0" fontId="59" fillId="11" borderId="11" xfId="0" applyFont="1" applyFill="1" applyBorder="1" applyAlignment="1">
      <alignment horizontal="center" vertical="center" wrapText="1"/>
    </xf>
    <xf numFmtId="0" fontId="48" fillId="12" borderId="11" xfId="9" applyFont="1" applyFill="1" applyBorder="1" applyAlignment="1" applyProtection="1">
      <alignment horizontal="center" vertical="center"/>
      <protection locked="0"/>
    </xf>
    <xf numFmtId="0" fontId="48" fillId="12" borderId="56" xfId="9" applyFont="1" applyFill="1" applyBorder="1" applyAlignment="1" applyProtection="1">
      <alignment vertical="center"/>
      <protection locked="0"/>
    </xf>
    <xf numFmtId="0" fontId="48" fillId="8" borderId="7" xfId="9" applyFont="1" applyBorder="1" applyAlignment="1" applyProtection="1">
      <alignment horizontal="center" vertical="center"/>
      <protection locked="0"/>
    </xf>
    <xf numFmtId="0" fontId="52" fillId="8" borderId="11" xfId="9" applyFont="1" applyBorder="1" applyAlignment="1" applyProtection="1">
      <alignment horizontal="center" vertical="center"/>
      <protection locked="0"/>
    </xf>
    <xf numFmtId="0" fontId="48" fillId="8" borderId="30" xfId="9" applyFont="1" applyBorder="1" applyAlignment="1" applyProtection="1">
      <alignment vertical="center"/>
      <protection locked="0"/>
    </xf>
    <xf numFmtId="0" fontId="48" fillId="8" borderId="11" xfId="9" applyFont="1" applyBorder="1" applyAlignment="1" applyProtection="1">
      <alignment horizontal="center" vertical="center"/>
      <protection locked="0"/>
    </xf>
    <xf numFmtId="0" fontId="59" fillId="11" borderId="11" xfId="0" applyFont="1" applyFill="1" applyBorder="1" applyAlignment="1">
      <alignment horizontal="center" wrapText="1"/>
    </xf>
    <xf numFmtId="0" fontId="48" fillId="12" borderId="11" xfId="9" applyFont="1" applyFill="1" applyBorder="1" applyAlignment="1" applyProtection="1">
      <alignment horizontal="left" vertical="center" wrapText="1"/>
      <protection locked="0"/>
    </xf>
    <xf numFmtId="0" fontId="48" fillId="12" borderId="6" xfId="9" applyFont="1" applyFill="1" applyBorder="1" applyAlignment="1" applyProtection="1">
      <alignment horizontal="left" vertical="center" wrapText="1"/>
      <protection locked="0"/>
    </xf>
    <xf numFmtId="0" fontId="48" fillId="8" borderId="11" xfId="9" applyFont="1" applyBorder="1" applyAlignment="1" applyProtection="1">
      <alignment horizontal="left" vertical="center" wrapText="1"/>
      <protection locked="0"/>
    </xf>
    <xf numFmtId="0" fontId="48" fillId="8" borderId="11" xfId="9" applyFont="1" applyBorder="1" applyAlignment="1" applyProtection="1">
      <alignment horizontal="center" vertical="center" wrapText="1"/>
      <protection locked="0"/>
    </xf>
    <xf numFmtId="0" fontId="59" fillId="11" borderId="8" xfId="0" applyFont="1" applyFill="1" applyBorder="1" applyAlignment="1">
      <alignment vertical="center"/>
    </xf>
    <xf numFmtId="0" fontId="0" fillId="0" borderId="0" xfId="0" applyAlignment="1">
      <alignment horizontal="left"/>
    </xf>
    <xf numFmtId="0" fontId="0" fillId="0" borderId="0" xfId="0" applyAlignment="1">
      <alignment wrapText="1"/>
    </xf>
    <xf numFmtId="0" fontId="35" fillId="7" borderId="0" xfId="3"/>
    <xf numFmtId="0" fontId="34" fillId="6" borderId="0" xfId="2"/>
    <xf numFmtId="0" fontId="36" fillId="8" borderId="0" xfId="9"/>
    <xf numFmtId="0" fontId="44" fillId="12" borderId="7" xfId="9" applyFont="1" applyFill="1" applyBorder="1" applyAlignment="1" applyProtection="1">
      <alignment horizontal="center" vertical="center"/>
      <protection locked="0"/>
    </xf>
    <xf numFmtId="0" fontId="44" fillId="12" borderId="11" xfId="9" applyFont="1" applyFill="1" applyBorder="1" applyAlignment="1" applyProtection="1">
      <alignment horizontal="center" vertical="center" wrapText="1"/>
      <protection locked="0"/>
    </xf>
    <xf numFmtId="0" fontId="44" fillId="8" borderId="7" xfId="9" applyFont="1" applyBorder="1" applyAlignment="1" applyProtection="1">
      <alignment horizontal="center" vertical="center"/>
      <protection locked="0"/>
    </xf>
    <xf numFmtId="0" fontId="44" fillId="8" borderId="11" xfId="9" applyFont="1" applyBorder="1" applyAlignment="1" applyProtection="1">
      <alignment horizontal="center" vertical="center" wrapText="1"/>
      <protection locked="0"/>
    </xf>
    <xf numFmtId="0" fontId="39" fillId="11" borderId="7" xfId="0" applyFont="1" applyFill="1" applyBorder="1" applyAlignment="1">
      <alignment horizontal="center" vertical="center" wrapText="1"/>
    </xf>
    <xf numFmtId="0" fontId="39" fillId="11" borderId="11" xfId="0" applyFont="1" applyFill="1" applyBorder="1" applyAlignment="1">
      <alignment horizontal="center" vertical="center" wrapText="1"/>
    </xf>
    <xf numFmtId="0" fontId="36" fillId="12" borderId="11" xfId="9" applyFill="1" applyBorder="1" applyAlignment="1" applyProtection="1">
      <alignment horizontal="center" vertical="center"/>
      <protection locked="0"/>
    </xf>
    <xf numFmtId="0" fontId="36" fillId="12" borderId="56" xfId="9" applyFill="1" applyBorder="1" applyAlignment="1" applyProtection="1">
      <alignment vertical="center"/>
      <protection locked="0"/>
    </xf>
    <xf numFmtId="0" fontId="36" fillId="8" borderId="7" xfId="9" applyBorder="1" applyAlignment="1" applyProtection="1">
      <alignment horizontal="center" vertical="center"/>
      <protection locked="0"/>
    </xf>
    <xf numFmtId="0" fontId="44" fillId="8" borderId="11" xfId="9" applyFont="1" applyBorder="1" applyAlignment="1" applyProtection="1">
      <alignment horizontal="center" vertical="center"/>
      <protection locked="0"/>
    </xf>
    <xf numFmtId="0" fontId="36" fillId="8" borderId="30" xfId="9" applyBorder="1" applyAlignment="1" applyProtection="1">
      <alignment vertical="center"/>
      <protection locked="0"/>
    </xf>
    <xf numFmtId="0" fontId="36" fillId="8" borderId="11" xfId="9" applyBorder="1" applyAlignment="1" applyProtection="1">
      <alignment horizontal="center" vertical="center"/>
      <protection locked="0"/>
    </xf>
    <xf numFmtId="0" fontId="39" fillId="11" borderId="11" xfId="0" applyFont="1" applyFill="1" applyBorder="1" applyAlignment="1">
      <alignment horizontal="center" wrapText="1"/>
    </xf>
    <xf numFmtId="0" fontId="44" fillId="12" borderId="11" xfId="9" applyFont="1" applyFill="1" applyBorder="1" applyAlignment="1" applyProtection="1">
      <alignment horizontal="center" vertical="center"/>
      <protection locked="0"/>
    </xf>
    <xf numFmtId="0" fontId="44" fillId="12" borderId="53" xfId="9" applyFont="1" applyFill="1" applyBorder="1" applyAlignment="1" applyProtection="1">
      <alignment horizontal="center" vertical="center"/>
      <protection locked="0"/>
    </xf>
    <xf numFmtId="0" fontId="36" fillId="12" borderId="7" xfId="9" applyFill="1" applyBorder="1" applyAlignment="1" applyProtection="1">
      <alignment horizontal="center" vertical="center"/>
      <protection locked="0"/>
    </xf>
    <xf numFmtId="3" fontId="36" fillId="12" borderId="56" xfId="9" applyNumberFormat="1" applyFill="1" applyBorder="1" applyAlignment="1" applyProtection="1">
      <alignment horizontal="center" vertical="center"/>
      <protection locked="0"/>
    </xf>
    <xf numFmtId="0" fontId="39" fillId="11" borderId="7" xfId="0" applyFont="1" applyFill="1" applyBorder="1" applyAlignment="1">
      <alignment horizontal="center" wrapText="1"/>
    </xf>
    <xf numFmtId="0" fontId="39" fillId="11" borderId="56" xfId="0" applyFont="1" applyFill="1" applyBorder="1" applyAlignment="1">
      <alignment horizontal="center" wrapText="1"/>
    </xf>
    <xf numFmtId="0" fontId="36" fillId="12" borderId="7" xfId="9" applyFill="1" applyBorder="1" applyAlignment="1" applyProtection="1">
      <alignment vertical="center" wrapText="1"/>
      <protection locked="0"/>
    </xf>
    <xf numFmtId="0" fontId="36" fillId="12" borderId="52" xfId="9" applyFill="1" applyBorder="1" applyAlignment="1" applyProtection="1">
      <alignment vertical="center" wrapText="1"/>
      <protection locked="0"/>
    </xf>
    <xf numFmtId="10" fontId="36" fillId="12" borderId="11" xfId="9" applyNumberFormat="1" applyFill="1" applyBorder="1" applyAlignment="1" applyProtection="1">
      <alignment horizontal="center" vertical="center"/>
      <protection locked="0"/>
    </xf>
    <xf numFmtId="0" fontId="36" fillId="12" borderId="35" xfId="9" applyFill="1" applyBorder="1" applyProtection="1">
      <protection locked="0"/>
    </xf>
    <xf numFmtId="0" fontId="36" fillId="8" borderId="7" xfId="9" applyBorder="1" applyAlignment="1" applyProtection="1">
      <alignment vertical="center" wrapText="1"/>
      <protection locked="0"/>
    </xf>
    <xf numFmtId="0" fontId="36" fillId="8" borderId="52" xfId="9" applyBorder="1" applyAlignment="1" applyProtection="1">
      <alignment vertical="center" wrapText="1"/>
      <protection locked="0"/>
    </xf>
    <xf numFmtId="10" fontId="36" fillId="8" borderId="11" xfId="9" applyNumberFormat="1" applyBorder="1" applyAlignment="1" applyProtection="1">
      <alignment horizontal="center" vertical="center"/>
      <protection locked="0"/>
    </xf>
    <xf numFmtId="0" fontId="36" fillId="8" borderId="35" xfId="9" applyBorder="1" applyProtection="1">
      <protection locked="0"/>
    </xf>
    <xf numFmtId="0" fontId="39" fillId="11" borderId="30" xfId="0" applyFont="1" applyFill="1" applyBorder="1" applyAlignment="1">
      <alignment horizontal="center" vertical="center"/>
    </xf>
    <xf numFmtId="10" fontId="36" fillId="12" borderId="11" xfId="9" applyNumberFormat="1" applyFill="1" applyBorder="1" applyAlignment="1" applyProtection="1">
      <alignment horizontal="center" vertical="center" wrapText="1"/>
      <protection locked="0"/>
    </xf>
    <xf numFmtId="10" fontId="36" fillId="8" borderId="11" xfId="9" applyNumberFormat="1" applyBorder="1" applyAlignment="1" applyProtection="1">
      <alignment horizontal="center" vertical="center" wrapText="1"/>
      <protection locked="0"/>
    </xf>
    <xf numFmtId="0" fontId="36" fillId="8" borderId="35" xfId="9" applyBorder="1" applyAlignment="1" applyProtection="1">
      <alignment horizontal="center" wrapText="1"/>
      <protection locked="0"/>
    </xf>
    <xf numFmtId="10" fontId="36" fillId="12" borderId="40" xfId="9" applyNumberFormat="1" applyFill="1" applyBorder="1" applyAlignment="1" applyProtection="1">
      <alignment horizontal="center" vertical="center"/>
      <protection locked="0"/>
    </xf>
    <xf numFmtId="10" fontId="36" fillId="8" borderId="40" xfId="9" applyNumberFormat="1" applyBorder="1" applyAlignment="1" applyProtection="1">
      <alignment horizontal="center" vertical="center"/>
      <protection locked="0"/>
    </xf>
    <xf numFmtId="0" fontId="39" fillId="11" borderId="10" xfId="0" applyFont="1" applyFill="1" applyBorder="1" applyAlignment="1">
      <alignment horizontal="center" vertical="center" wrapText="1"/>
    </xf>
    <xf numFmtId="0" fontId="36" fillId="12" borderId="11" xfId="9" applyFill="1" applyBorder="1" applyAlignment="1" applyProtection="1">
      <alignment vertical="center" wrapText="1"/>
      <protection locked="0"/>
    </xf>
    <xf numFmtId="0" fontId="36" fillId="8" borderId="11" xfId="9" applyBorder="1" applyAlignment="1" applyProtection="1">
      <alignment vertical="center" wrapText="1"/>
      <protection locked="0"/>
    </xf>
    <xf numFmtId="0" fontId="39" fillId="11" borderId="44" xfId="0" applyFont="1" applyFill="1" applyBorder="1" applyAlignment="1">
      <alignment horizontal="center" vertical="center"/>
    </xf>
    <xf numFmtId="0" fontId="39" fillId="11" borderId="60" xfId="0" applyFont="1" applyFill="1" applyBorder="1" applyAlignment="1">
      <alignment horizontal="center" vertical="center"/>
    </xf>
    <xf numFmtId="0" fontId="0" fillId="0" borderId="0" xfId="0" applyAlignment="1">
      <alignment horizontal="left" vertical="center" wrapText="1"/>
    </xf>
    <xf numFmtId="0" fontId="39" fillId="11" borderId="29" xfId="0" applyFont="1" applyFill="1" applyBorder="1" applyAlignment="1">
      <alignment horizontal="center" vertical="center"/>
    </xf>
    <xf numFmtId="10" fontId="48" fillId="12" borderId="11" xfId="9" applyNumberFormat="1" applyFont="1" applyFill="1" applyBorder="1" applyAlignment="1" applyProtection="1">
      <alignment horizontal="center" vertical="center"/>
      <protection locked="0"/>
    </xf>
    <xf numFmtId="10" fontId="48" fillId="8" borderId="11" xfId="9" applyNumberFormat="1" applyFont="1" applyBorder="1" applyAlignment="1" applyProtection="1">
      <alignment horizontal="center" vertical="center"/>
      <protection locked="0"/>
    </xf>
    <xf numFmtId="0" fontId="59" fillId="11" borderId="6" xfId="0" applyFont="1" applyFill="1" applyBorder="1" applyAlignment="1">
      <alignment horizontal="center" vertical="center" wrapText="1"/>
    </xf>
    <xf numFmtId="3" fontId="36" fillId="12" borderId="11" xfId="9" applyNumberFormat="1" applyFill="1" applyBorder="1" applyAlignment="1" applyProtection="1">
      <alignment horizontal="center" vertical="center"/>
      <protection locked="0"/>
    </xf>
    <xf numFmtId="0" fontId="39" fillId="11" borderId="6" xfId="0" applyFont="1" applyFill="1" applyBorder="1" applyAlignment="1">
      <alignment horizontal="center" vertical="center" wrapText="1"/>
    </xf>
    <xf numFmtId="0" fontId="0" fillId="0" borderId="0" xfId="0" applyAlignment="1">
      <alignment horizontal="left" wrapText="1"/>
    </xf>
    <xf numFmtId="0" fontId="52" fillId="12" borderId="53" xfId="9" applyFont="1" applyFill="1" applyBorder="1" applyAlignment="1" applyProtection="1">
      <alignment horizontal="center" vertical="center"/>
      <protection locked="0"/>
    </xf>
    <xf numFmtId="0" fontId="52" fillId="12" borderId="11" xfId="9" applyFont="1" applyFill="1" applyBorder="1" applyAlignment="1" applyProtection="1">
      <alignment horizontal="center" vertical="center"/>
      <protection locked="0"/>
    </xf>
    <xf numFmtId="0" fontId="52" fillId="12" borderId="30" xfId="9" applyFont="1" applyFill="1" applyBorder="1" applyAlignment="1" applyProtection="1">
      <alignment vertical="center" wrapText="1"/>
      <protection locked="0"/>
    </xf>
    <xf numFmtId="0" fontId="48" fillId="12" borderId="11" xfId="9" applyFont="1" applyFill="1" applyBorder="1" applyProtection="1">
      <protection locked="0"/>
    </xf>
    <xf numFmtId="0" fontId="52" fillId="8" borderId="53" xfId="9" applyFont="1" applyBorder="1" applyAlignment="1" applyProtection="1">
      <alignment horizontal="center" vertical="center"/>
      <protection locked="0"/>
    </xf>
    <xf numFmtId="0" fontId="52" fillId="8" borderId="30" xfId="9" applyFont="1" applyBorder="1" applyAlignment="1" applyProtection="1">
      <alignment vertical="center" wrapText="1"/>
      <protection locked="0"/>
    </xf>
    <xf numFmtId="0" fontId="48" fillId="8" borderId="11" xfId="9" applyFont="1" applyBorder="1" applyProtection="1">
      <protection locked="0"/>
    </xf>
    <xf numFmtId="0" fontId="59" fillId="11" borderId="40" xfId="0" applyFont="1" applyFill="1" applyBorder="1" applyAlignment="1">
      <alignment horizontal="center" vertical="center" wrapText="1"/>
    </xf>
    <xf numFmtId="0" fontId="44" fillId="12" borderId="30" xfId="9" applyFont="1" applyFill="1" applyBorder="1" applyAlignment="1" applyProtection="1">
      <alignment vertical="center" wrapText="1"/>
      <protection locked="0"/>
    </xf>
    <xf numFmtId="0" fontId="36" fillId="12" borderId="11" xfId="9" applyFill="1" applyBorder="1" applyProtection="1">
      <protection locked="0"/>
    </xf>
    <xf numFmtId="0" fontId="44" fillId="8" borderId="53" xfId="9" applyFont="1" applyBorder="1" applyAlignment="1" applyProtection="1">
      <alignment horizontal="center" vertical="center"/>
      <protection locked="0"/>
    </xf>
    <xf numFmtId="0" fontId="44" fillId="8" borderId="30" xfId="9" applyFont="1" applyBorder="1" applyAlignment="1" applyProtection="1">
      <alignment vertical="center" wrapText="1"/>
      <protection locked="0"/>
    </xf>
    <xf numFmtId="0" fontId="36" fillId="8" borderId="11" xfId="9" applyBorder="1" applyProtection="1">
      <protection locked="0"/>
    </xf>
    <xf numFmtId="0" fontId="39" fillId="11" borderId="40" xfId="0" applyFont="1" applyFill="1" applyBorder="1" applyAlignment="1">
      <alignment horizontal="center" vertical="center" wrapText="1"/>
    </xf>
    <xf numFmtId="0" fontId="43" fillId="2" borderId="11" xfId="0" applyFont="1" applyFill="1" applyBorder="1" applyAlignment="1">
      <alignment vertical="center" wrapText="1"/>
    </xf>
    <xf numFmtId="0" fontId="36" fillId="12" borderId="11" xfId="9" applyFill="1" applyBorder="1" applyAlignment="1" applyProtection="1">
      <alignment wrapText="1"/>
      <protection locked="0"/>
    </xf>
    <xf numFmtId="0" fontId="40" fillId="0" borderId="11" xfId="0" applyFont="1" applyBorder="1" applyAlignment="1">
      <alignment vertical="center" wrapText="1"/>
    </xf>
    <xf numFmtId="0" fontId="36" fillId="8" borderId="11" xfId="9" applyBorder="1" applyAlignment="1" applyProtection="1">
      <alignment wrapText="1"/>
      <protection locked="0"/>
    </xf>
    <xf numFmtId="0" fontId="39" fillId="11" borderId="9" xfId="0" applyFont="1" applyFill="1" applyBorder="1" applyAlignment="1">
      <alignment horizontal="center" vertical="center"/>
    </xf>
    <xf numFmtId="0" fontId="39" fillId="11" borderId="11" xfId="0" applyFont="1" applyFill="1" applyBorder="1" applyAlignment="1">
      <alignment horizontal="left" vertical="center" wrapText="1"/>
    </xf>
    <xf numFmtId="0" fontId="44" fillId="12" borderId="37" xfId="9" applyFont="1" applyFill="1" applyBorder="1" applyAlignment="1" applyProtection="1">
      <alignment vertical="center"/>
      <protection locked="0"/>
    </xf>
    <xf numFmtId="0" fontId="44" fillId="8" borderId="37" xfId="9" applyFont="1" applyBorder="1" applyAlignment="1" applyProtection="1">
      <alignment vertical="center"/>
      <protection locked="0"/>
    </xf>
    <xf numFmtId="0" fontId="44" fillId="12" borderId="7" xfId="9" applyFont="1" applyFill="1" applyBorder="1" applyAlignment="1" applyProtection="1">
      <alignment vertical="center"/>
      <protection locked="0"/>
    </xf>
    <xf numFmtId="0" fontId="44" fillId="8" borderId="7" xfId="9" applyFont="1" applyBorder="1" applyAlignment="1" applyProtection="1">
      <alignment vertical="center"/>
      <protection locked="0"/>
    </xf>
    <xf numFmtId="0" fontId="44" fillId="12" borderId="52" xfId="9" applyFont="1" applyFill="1" applyBorder="1" applyAlignment="1" applyProtection="1">
      <alignment vertical="center" wrapText="1"/>
      <protection locked="0"/>
    </xf>
    <xf numFmtId="0" fontId="44" fillId="8" borderId="52" xfId="9" applyFont="1" applyBorder="1" applyAlignment="1" applyProtection="1">
      <alignment vertical="center" wrapText="1"/>
      <protection locked="0"/>
    </xf>
    <xf numFmtId="0" fontId="39" fillId="11" borderId="44" xfId="0" applyFont="1" applyFill="1" applyBorder="1" applyAlignment="1">
      <alignment horizontal="center" vertical="center" wrapText="1"/>
    </xf>
    <xf numFmtId="0" fontId="39" fillId="11" borderId="60" xfId="0" applyFont="1" applyFill="1" applyBorder="1" applyAlignment="1">
      <alignment horizontal="center" vertical="center" wrapText="1"/>
    </xf>
    <xf numFmtId="10" fontId="41" fillId="12" borderId="7" xfId="9" applyNumberFormat="1" applyFont="1" applyFill="1" applyBorder="1" applyAlignment="1" applyProtection="1">
      <alignment horizontal="center" vertical="center"/>
      <protection locked="0"/>
    </xf>
    <xf numFmtId="10" fontId="41" fillId="12" borderId="11" xfId="9" applyNumberFormat="1" applyFont="1" applyFill="1" applyBorder="1" applyAlignment="1" applyProtection="1">
      <alignment horizontal="center" vertical="center"/>
      <protection locked="0"/>
    </xf>
    <xf numFmtId="0" fontId="42" fillId="0" borderId="11" xfId="0" applyFont="1" applyBorder="1" applyAlignment="1">
      <alignment horizontal="left" vertical="center"/>
    </xf>
    <xf numFmtId="10" fontId="41" fillId="8" borderId="7" xfId="9" applyNumberFormat="1" applyFont="1" applyBorder="1" applyAlignment="1" applyProtection="1">
      <alignment horizontal="center" vertical="center"/>
      <protection locked="0"/>
    </xf>
    <xf numFmtId="10" fontId="41" fillId="8" borderId="11" xfId="9" applyNumberFormat="1" applyFont="1" applyBorder="1" applyAlignment="1" applyProtection="1">
      <alignment horizontal="center" vertical="center"/>
      <protection locked="0"/>
    </xf>
    <xf numFmtId="0" fontId="42" fillId="0" borderId="56" xfId="0" applyFont="1" applyBorder="1" applyAlignment="1">
      <alignment horizontal="left" vertical="center"/>
    </xf>
    <xf numFmtId="0" fontId="41" fillId="12" borderId="7" xfId="9" applyFont="1" applyFill="1" applyBorder="1" applyAlignment="1" applyProtection="1">
      <alignment horizontal="center" vertical="center"/>
      <protection locked="0"/>
    </xf>
    <xf numFmtId="0" fontId="41" fillId="12" borderId="11" xfId="9" applyFont="1" applyFill="1" applyBorder="1" applyAlignment="1" applyProtection="1">
      <alignment horizontal="center" vertical="center"/>
      <protection locked="0"/>
    </xf>
    <xf numFmtId="0" fontId="40" fillId="0" borderId="10" xfId="0" applyFont="1" applyBorder="1" applyAlignment="1">
      <alignment horizontal="left" vertical="center"/>
    </xf>
    <xf numFmtId="3" fontId="41" fillId="8" borderId="7" xfId="9" applyNumberFormat="1" applyFont="1" applyBorder="1" applyAlignment="1" applyProtection="1">
      <alignment horizontal="center" vertical="center"/>
      <protection locked="0"/>
    </xf>
    <xf numFmtId="0" fontId="40" fillId="0" borderId="59" xfId="0" applyFont="1" applyBorder="1" applyAlignment="1">
      <alignment horizontal="left" vertical="center"/>
    </xf>
    <xf numFmtId="0" fontId="41" fillId="8" borderId="11" xfId="9" applyFont="1" applyBorder="1" applyAlignment="1" applyProtection="1">
      <alignment horizontal="center" vertical="center"/>
      <protection locked="0"/>
    </xf>
    <xf numFmtId="3" fontId="36" fillId="8" borderId="11" xfId="9" applyNumberFormat="1" applyBorder="1" applyAlignment="1" applyProtection="1">
      <alignment horizontal="center" vertical="center"/>
      <protection locked="0"/>
    </xf>
    <xf numFmtId="0" fontId="39" fillId="11" borderId="9" xfId="0" applyFont="1" applyFill="1" applyBorder="1" applyAlignment="1">
      <alignment horizontal="left" vertical="center" wrapText="1"/>
    </xf>
    <xf numFmtId="0" fontId="39" fillId="11" borderId="56" xfId="0" applyFont="1" applyFill="1" applyBorder="1" applyAlignment="1">
      <alignment horizontal="left" vertical="center" wrapText="1"/>
    </xf>
    <xf numFmtId="0" fontId="0" fillId="0" borderId="18" xfId="0" applyBorder="1"/>
    <xf numFmtId="0" fontId="0" fillId="10" borderId="1" xfId="0" applyFill="1" applyBorder="1"/>
    <xf numFmtId="0" fontId="25" fillId="3" borderId="0" xfId="0" applyFont="1" applyFill="1" applyAlignment="1">
      <alignment vertical="center"/>
    </xf>
    <xf numFmtId="0" fontId="11" fillId="3" borderId="0" xfId="0" applyFont="1" applyFill="1" applyAlignment="1">
      <alignment horizontal="left" vertical="center" wrapText="1"/>
    </xf>
    <xf numFmtId="4" fontId="0" fillId="0" borderId="0" xfId="0" applyNumberFormat="1"/>
    <xf numFmtId="4" fontId="22" fillId="0" borderId="0" xfId="0" applyNumberFormat="1" applyFont="1"/>
    <xf numFmtId="2" fontId="71" fillId="3" borderId="0" xfId="0" applyNumberFormat="1" applyFont="1" applyFill="1" applyAlignment="1">
      <alignment horizontal="left" vertical="center"/>
    </xf>
    <xf numFmtId="3" fontId="22" fillId="0" borderId="0" xfId="0" applyNumberFormat="1" applyFont="1"/>
    <xf numFmtId="164" fontId="66" fillId="2" borderId="11" xfId="5" applyFont="1" applyFill="1" applyBorder="1" applyAlignment="1">
      <alignment vertical="center" shrinkToFit="1"/>
    </xf>
    <xf numFmtId="0" fontId="3" fillId="0" borderId="32" xfId="0" applyFont="1" applyBorder="1" applyAlignment="1">
      <alignment horizontal="right" vertical="center" wrapText="1"/>
    </xf>
    <xf numFmtId="0" fontId="62" fillId="18" borderId="6" xfId="0" applyFont="1" applyFill="1" applyBorder="1" applyAlignment="1">
      <alignment vertical="center" wrapText="1"/>
    </xf>
    <xf numFmtId="166" fontId="62" fillId="18" borderId="7" xfId="4" applyFont="1" applyFill="1" applyBorder="1" applyAlignment="1">
      <alignment vertical="center" wrapText="1"/>
    </xf>
    <xf numFmtId="166" fontId="62" fillId="18" borderId="11" xfId="4" applyFont="1" applyFill="1" applyBorder="1" applyAlignment="1">
      <alignment vertical="center" wrapText="1"/>
    </xf>
    <xf numFmtId="14" fontId="14" fillId="2" borderId="3" xfId="0" applyNumberFormat="1" applyFont="1" applyFill="1" applyBorder="1" applyAlignment="1">
      <alignment horizontal="center" vertical="center" wrapText="1"/>
    </xf>
    <xf numFmtId="14" fontId="14" fillId="2" borderId="3" xfId="0" applyNumberFormat="1" applyFont="1" applyFill="1" applyBorder="1" applyAlignment="1">
      <alignment horizontal="center" vertical="top" wrapText="1"/>
    </xf>
    <xf numFmtId="14" fontId="2" fillId="2" borderId="3" xfId="0" applyNumberFormat="1" applyFont="1" applyFill="1" applyBorder="1" applyAlignment="1">
      <alignment horizontal="center" vertical="top" wrapText="1"/>
    </xf>
    <xf numFmtId="0" fontId="2" fillId="2" borderId="3" xfId="0" applyFont="1" applyFill="1" applyBorder="1" applyAlignment="1">
      <alignment horizontal="center" vertical="top" wrapText="1"/>
    </xf>
    <xf numFmtId="0" fontId="22" fillId="0" borderId="8" xfId="0" applyFont="1" applyBorder="1" applyAlignment="1">
      <alignment horizontal="center" vertical="center" wrapText="1"/>
    </xf>
    <xf numFmtId="0" fontId="14" fillId="0" borderId="10" xfId="0" applyFont="1" applyBorder="1" applyAlignment="1">
      <alignment horizontal="left" vertical="center" wrapText="1"/>
    </xf>
    <xf numFmtId="0" fontId="14" fillId="0" borderId="10" xfId="0" applyFont="1" applyBorder="1" applyAlignment="1">
      <alignment horizontal="center" vertical="center" wrapText="1"/>
    </xf>
    <xf numFmtId="0" fontId="22" fillId="0" borderId="6" xfId="0" applyFont="1" applyBorder="1" applyAlignment="1">
      <alignment horizontal="center" vertical="center" wrapText="1"/>
    </xf>
    <xf numFmtId="0" fontId="14" fillId="0" borderId="11" xfId="0" applyFont="1" applyBorder="1" applyAlignment="1">
      <alignment horizontal="left" vertical="center" wrapText="1"/>
    </xf>
    <xf numFmtId="0" fontId="14" fillId="0" borderId="11" xfId="0" applyFont="1" applyBorder="1" applyAlignment="1">
      <alignment horizontal="center" vertical="center" wrapText="1"/>
    </xf>
    <xf numFmtId="0" fontId="22" fillId="0" borderId="12" xfId="0" applyFont="1" applyBorder="1" applyAlignment="1">
      <alignment horizontal="center" vertical="center" wrapText="1"/>
    </xf>
    <xf numFmtId="0" fontId="14" fillId="0" borderId="13" xfId="0" applyFont="1" applyBorder="1" applyAlignment="1">
      <alignment horizontal="center" vertical="center" wrapText="1"/>
    </xf>
    <xf numFmtId="9" fontId="14" fillId="0" borderId="10" xfId="0" applyNumberFormat="1" applyFont="1" applyBorder="1" applyAlignment="1">
      <alignment horizontal="center" vertical="center" wrapText="1"/>
    </xf>
    <xf numFmtId="9" fontId="14" fillId="0" borderId="11" xfId="0" applyNumberFormat="1" applyFont="1" applyBorder="1" applyAlignment="1">
      <alignment horizontal="center" vertical="center" wrapText="1"/>
    </xf>
    <xf numFmtId="0" fontId="14" fillId="0" borderId="11" xfId="0" applyFont="1" applyBorder="1" applyAlignment="1">
      <alignment horizontal="center" vertical="center"/>
    </xf>
    <xf numFmtId="0" fontId="57" fillId="2" borderId="7" xfId="0" applyFont="1" applyFill="1" applyBorder="1" applyAlignment="1">
      <alignment horizontal="center" vertical="center" wrapText="1"/>
    </xf>
    <xf numFmtId="0" fontId="2" fillId="2" borderId="43"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59" fillId="11" borderId="30" xfId="0" applyFont="1" applyFill="1" applyBorder="1" applyAlignment="1">
      <alignment horizontal="center" vertical="center" wrapText="1"/>
    </xf>
    <xf numFmtId="0" fontId="59" fillId="11" borderId="60" xfId="0" applyFont="1" applyFill="1" applyBorder="1" applyAlignment="1">
      <alignment horizontal="center" vertical="center"/>
    </xf>
    <xf numFmtId="0" fontId="59" fillId="11" borderId="10" xfId="0" applyFont="1" applyFill="1" applyBorder="1" applyAlignment="1">
      <alignment horizontal="center" vertical="center"/>
    </xf>
    <xf numFmtId="0" fontId="59" fillId="11" borderId="49" xfId="0" applyFont="1" applyFill="1" applyBorder="1" applyAlignment="1">
      <alignment horizontal="center" vertical="center"/>
    </xf>
    <xf numFmtId="0" fontId="59" fillId="11" borderId="41" xfId="0" applyFont="1" applyFill="1" applyBorder="1" applyAlignment="1">
      <alignment horizontal="center" vertical="center"/>
    </xf>
    <xf numFmtId="0" fontId="36" fillId="12" borderId="56" xfId="9" applyFill="1" applyBorder="1" applyAlignment="1" applyProtection="1">
      <alignment horizontal="center" vertical="center"/>
      <protection locked="0"/>
    </xf>
    <xf numFmtId="0" fontId="36" fillId="8" borderId="56" xfId="9" applyBorder="1" applyAlignment="1" applyProtection="1">
      <alignment horizontal="center" vertical="center"/>
      <protection locked="0"/>
    </xf>
    <xf numFmtId="0" fontId="59" fillId="11" borderId="53" xfId="0" applyFont="1" applyFill="1" applyBorder="1" applyAlignment="1">
      <alignment horizontal="center" vertical="center" wrapText="1"/>
    </xf>
    <xf numFmtId="0" fontId="39" fillId="11" borderId="41" xfId="0" applyFont="1" applyFill="1" applyBorder="1" applyAlignment="1">
      <alignment horizontal="center" vertical="center"/>
    </xf>
    <xf numFmtId="0" fontId="48" fillId="12" borderId="53" xfId="9" applyFont="1" applyFill="1" applyBorder="1" applyAlignment="1" applyProtection="1">
      <alignment horizontal="center" vertical="center"/>
      <protection locked="0"/>
    </xf>
    <xf numFmtId="0" fontId="39" fillId="11" borderId="30" xfId="0" applyFont="1" applyFill="1" applyBorder="1" applyAlignment="1">
      <alignment horizontal="center" vertical="center" wrapText="1"/>
    </xf>
    <xf numFmtId="0" fontId="39" fillId="11" borderId="53" xfId="0" applyFont="1" applyFill="1" applyBorder="1" applyAlignment="1">
      <alignment horizontal="center" vertical="center" wrapText="1"/>
    </xf>
    <xf numFmtId="0" fontId="36" fillId="12" borderId="30" xfId="9" applyFill="1" applyBorder="1" applyAlignment="1" applyProtection="1">
      <alignment horizontal="center" vertical="center" wrapText="1"/>
      <protection locked="0"/>
    </xf>
    <xf numFmtId="0" fontId="36" fillId="12" borderId="56" xfId="9" applyFill="1" applyBorder="1" applyAlignment="1" applyProtection="1">
      <alignment horizontal="center" vertical="center" wrapText="1"/>
      <protection locked="0"/>
    </xf>
    <xf numFmtId="0" fontId="39" fillId="11" borderId="52" xfId="0" applyFont="1" applyFill="1" applyBorder="1" applyAlignment="1">
      <alignment horizontal="center" vertical="center" wrapText="1"/>
    </xf>
    <xf numFmtId="0" fontId="36" fillId="12" borderId="53" xfId="9" applyFill="1" applyBorder="1" applyAlignment="1" applyProtection="1">
      <alignment horizontal="center" vertical="center"/>
      <protection locked="0"/>
    </xf>
    <xf numFmtId="0" fontId="39" fillId="11" borderId="56" xfId="0" applyFont="1" applyFill="1" applyBorder="1" applyAlignment="1">
      <alignment horizontal="center" vertical="center" wrapText="1"/>
    </xf>
    <xf numFmtId="0" fontId="14" fillId="0" borderId="14" xfId="0" applyFont="1" applyBorder="1" applyAlignment="1">
      <alignment horizontal="center" vertical="center" wrapText="1"/>
    </xf>
    <xf numFmtId="0" fontId="2" fillId="3" borderId="26" xfId="0" applyFont="1" applyFill="1" applyBorder="1" applyAlignment="1">
      <alignment vertical="center"/>
    </xf>
    <xf numFmtId="0" fontId="2" fillId="3" borderId="25" xfId="0" applyFont="1" applyFill="1" applyBorder="1" applyAlignment="1">
      <alignment vertical="center"/>
    </xf>
    <xf numFmtId="0" fontId="2" fillId="3" borderId="24" xfId="0" applyFont="1" applyFill="1" applyBorder="1" applyAlignment="1">
      <alignment vertical="center"/>
    </xf>
    <xf numFmtId="49" fontId="2" fillId="2" borderId="14" xfId="0" applyNumberFormat="1" applyFont="1" applyFill="1" applyBorder="1" applyAlignment="1">
      <alignment horizontal="center" vertical="center" wrapText="1"/>
    </xf>
    <xf numFmtId="49" fontId="2" fillId="2" borderId="13" xfId="0" applyNumberFormat="1" applyFont="1" applyFill="1" applyBorder="1" applyAlignment="1">
      <alignment horizontal="center" vertical="center" wrapText="1"/>
    </xf>
    <xf numFmtId="0" fontId="2" fillId="2" borderId="13" xfId="0" applyFont="1" applyFill="1" applyBorder="1" applyAlignment="1">
      <alignment horizontal="center" vertical="center" wrapText="1"/>
    </xf>
    <xf numFmtId="49" fontId="2" fillId="2" borderId="7" xfId="0" applyNumberFormat="1" applyFont="1" applyFill="1" applyBorder="1" applyAlignment="1">
      <alignment horizontal="center" vertical="center" wrapText="1"/>
    </xf>
    <xf numFmtId="49" fontId="2" fillId="2" borderId="11" xfId="0" applyNumberFormat="1" applyFont="1" applyFill="1" applyBorder="1" applyAlignment="1">
      <alignment horizontal="center" vertical="center" wrapText="1"/>
    </xf>
    <xf numFmtId="0" fontId="2" fillId="2" borderId="11" xfId="0" applyFont="1" applyFill="1" applyBorder="1" applyAlignment="1">
      <alignment horizontal="center" vertical="center" wrapText="1"/>
    </xf>
    <xf numFmtId="49" fontId="14" fillId="2" borderId="7" xfId="0" applyNumberFormat="1" applyFont="1" applyFill="1" applyBorder="1" applyAlignment="1">
      <alignment horizontal="center" vertical="center" wrapText="1"/>
    </xf>
    <xf numFmtId="49" fontId="2" fillId="2" borderId="9" xfId="0" applyNumberFormat="1" applyFont="1" applyFill="1" applyBorder="1" applyAlignment="1">
      <alignment horizontal="center" vertical="center" wrapText="1"/>
    </xf>
    <xf numFmtId="49" fontId="2" fillId="2" borderId="10" xfId="0" applyNumberFormat="1" applyFont="1" applyFill="1" applyBorder="1" applyAlignment="1">
      <alignment horizontal="center" vertical="center" wrapText="1"/>
    </xf>
    <xf numFmtId="0" fontId="2" fillId="2" borderId="10" xfId="0" applyFont="1" applyFill="1" applyBorder="1" applyAlignment="1">
      <alignment horizontal="center" vertical="center" wrapText="1"/>
    </xf>
    <xf numFmtId="49" fontId="14" fillId="2" borderId="14" xfId="0" applyNumberFormat="1" applyFont="1" applyFill="1" applyBorder="1" applyAlignment="1">
      <alignment horizontal="center" vertical="center" wrapText="1"/>
    </xf>
    <xf numFmtId="49" fontId="14" fillId="2" borderId="9" xfId="0" applyNumberFormat="1" applyFont="1" applyFill="1" applyBorder="1" applyAlignment="1">
      <alignment horizontal="center" vertical="center" wrapText="1"/>
    </xf>
    <xf numFmtId="49" fontId="2" fillId="2" borderId="44" xfId="0" applyNumberFormat="1" applyFont="1" applyFill="1" applyBorder="1" applyAlignment="1">
      <alignment horizontal="center" vertical="center" wrapText="1"/>
    </xf>
    <xf numFmtId="49" fontId="2" fillId="2" borderId="60" xfId="0" applyNumberFormat="1" applyFont="1" applyFill="1" applyBorder="1" applyAlignment="1">
      <alignment horizontal="center" vertical="center" wrapText="1"/>
    </xf>
    <xf numFmtId="0" fontId="2" fillId="2" borderId="60"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13" fillId="3" borderId="23" xfId="0" applyFont="1" applyFill="1" applyBorder="1"/>
    <xf numFmtId="0" fontId="2" fillId="3" borderId="21" xfId="0" applyFont="1" applyFill="1" applyBorder="1"/>
    <xf numFmtId="0" fontId="26" fillId="0" borderId="43" xfId="0" applyFont="1" applyBorder="1"/>
    <xf numFmtId="0" fontId="14" fillId="0" borderId="43" xfId="0" applyFont="1" applyBorder="1" applyAlignment="1">
      <alignment vertical="top" wrapText="1"/>
    </xf>
    <xf numFmtId="0" fontId="26" fillId="0" borderId="1" xfId="0" applyFont="1" applyBorder="1"/>
    <xf numFmtId="0" fontId="14" fillId="0" borderId="25" xfId="0" applyFont="1" applyBorder="1" applyAlignment="1">
      <alignment vertical="top" wrapText="1"/>
    </xf>
    <xf numFmtId="0" fontId="26" fillId="0" borderId="1" xfId="0" applyFont="1" applyBorder="1" applyAlignment="1">
      <alignment vertical="top" wrapText="1"/>
    </xf>
    <xf numFmtId="0" fontId="14" fillId="0" borderId="1" xfId="0" applyFont="1" applyBorder="1" applyAlignment="1">
      <alignment vertical="top" wrapText="1"/>
    </xf>
    <xf numFmtId="0" fontId="22" fillId="0" borderId="1" xfId="0" applyFont="1" applyBorder="1" applyAlignment="1">
      <alignment vertical="top" wrapText="1"/>
    </xf>
    <xf numFmtId="0" fontId="28" fillId="0" borderId="1" xfId="0" applyFont="1" applyBorder="1" applyAlignment="1">
      <alignment horizontal="center" vertical="top"/>
    </xf>
    <xf numFmtId="0" fontId="26" fillId="3" borderId="0" xfId="0" applyFont="1" applyFill="1"/>
    <xf numFmtId="0" fontId="26" fillId="0" borderId="28" xfId="0" applyFont="1" applyBorder="1" applyAlignment="1">
      <alignment vertical="top" wrapText="1"/>
    </xf>
    <xf numFmtId="0" fontId="14" fillId="0" borderId="31" xfId="0" applyFont="1" applyBorder="1" applyAlignment="1">
      <alignment vertical="top" wrapText="1"/>
    </xf>
    <xf numFmtId="0" fontId="14" fillId="0" borderId="0" xfId="0" applyFont="1" applyAlignment="1">
      <alignment vertical="top" wrapText="1"/>
    </xf>
    <xf numFmtId="0" fontId="26" fillId="0" borderId="27" xfId="0" applyFont="1" applyBorder="1" applyAlignment="1">
      <alignment vertical="top" wrapText="1"/>
    </xf>
    <xf numFmtId="0" fontId="14" fillId="0" borderId="26" xfId="0" applyFont="1" applyBorder="1" applyAlignment="1">
      <alignment vertical="top" wrapText="1"/>
    </xf>
    <xf numFmtId="0" fontId="28" fillId="0" borderId="31" xfId="0" applyFont="1" applyBorder="1" applyAlignment="1">
      <alignment horizontal="center" vertical="center" wrapText="1"/>
    </xf>
    <xf numFmtId="0" fontId="28" fillId="0" borderId="1" xfId="0" applyFont="1" applyBorder="1" applyAlignment="1">
      <alignment horizontal="center" vertical="center" wrapText="1"/>
    </xf>
    <xf numFmtId="0" fontId="27" fillId="3" borderId="0" xfId="0" applyFont="1" applyFill="1"/>
    <xf numFmtId="0" fontId="44" fillId="12" borderId="37" xfId="9" applyFont="1" applyFill="1" applyBorder="1" applyAlignment="1" applyProtection="1">
      <alignment horizontal="center" vertical="center"/>
      <protection locked="0"/>
    </xf>
    <xf numFmtId="165" fontId="22" fillId="0" borderId="0" xfId="0" applyNumberFormat="1" applyFont="1"/>
    <xf numFmtId="0" fontId="26" fillId="0" borderId="1" xfId="0" quotePrefix="1" applyFont="1" applyBorder="1" applyAlignment="1">
      <alignment wrapText="1"/>
    </xf>
    <xf numFmtId="0" fontId="26" fillId="0" borderId="1" xfId="0" quotePrefix="1" applyFont="1" applyBorder="1" applyAlignment="1">
      <alignment vertical="top" wrapText="1"/>
    </xf>
    <xf numFmtId="0" fontId="14" fillId="0" borderId="1" xfId="0" applyFont="1" applyBorder="1"/>
    <xf numFmtId="0" fontId="36" fillId="8" borderId="30" xfId="9" applyBorder="1" applyAlignment="1" applyProtection="1">
      <alignment horizontal="center" vertical="center"/>
      <protection locked="0"/>
    </xf>
    <xf numFmtId="0" fontId="36" fillId="12" borderId="30" xfId="9" applyFill="1" applyBorder="1" applyAlignment="1" applyProtection="1">
      <alignment horizontal="center" vertical="center"/>
      <protection locked="0"/>
    </xf>
    <xf numFmtId="0" fontId="36" fillId="12" borderId="52" xfId="9" applyFill="1" applyBorder="1" applyAlignment="1" applyProtection="1">
      <alignment horizontal="center" vertical="center"/>
      <protection locked="0"/>
    </xf>
    <xf numFmtId="0" fontId="41" fillId="9" borderId="26" xfId="0" applyFont="1" applyFill="1" applyBorder="1" applyAlignment="1">
      <alignment horizontal="center" vertical="center"/>
    </xf>
    <xf numFmtId="10" fontId="41" fillId="9" borderId="26" xfId="0" applyNumberFormat="1" applyFont="1" applyFill="1" applyBorder="1" applyAlignment="1">
      <alignment horizontal="center" vertical="center"/>
    </xf>
    <xf numFmtId="0" fontId="0" fillId="17" borderId="58" xfId="0" applyFill="1" applyBorder="1" applyAlignment="1">
      <alignment horizontal="left" vertical="center" wrapText="1"/>
    </xf>
    <xf numFmtId="3" fontId="41" fillId="9" borderId="26" xfId="0" applyNumberFormat="1" applyFont="1" applyFill="1" applyBorder="1" applyAlignment="1">
      <alignment horizontal="center" vertical="center"/>
    </xf>
    <xf numFmtId="0" fontId="84" fillId="8" borderId="11" xfId="9" applyFont="1" applyBorder="1" applyAlignment="1" applyProtection="1">
      <alignment horizontal="left" vertical="center"/>
      <protection locked="0"/>
    </xf>
    <xf numFmtId="0" fontId="15" fillId="3" borderId="22" xfId="0" applyFont="1" applyFill="1" applyBorder="1" applyAlignment="1">
      <alignment horizontal="right" wrapText="1"/>
    </xf>
    <xf numFmtId="0" fontId="15" fillId="3" borderId="0" xfId="0" applyFont="1" applyFill="1" applyAlignment="1">
      <alignment horizontal="right" wrapText="1"/>
    </xf>
    <xf numFmtId="0" fontId="2" fillId="2" borderId="16"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3" fillId="3" borderId="22" xfId="0" applyFont="1" applyFill="1" applyBorder="1" applyAlignment="1">
      <alignment horizontal="right" wrapText="1"/>
    </xf>
    <xf numFmtId="0" fontId="3" fillId="3" borderId="23" xfId="0" applyFont="1" applyFill="1" applyBorder="1" applyAlignment="1">
      <alignment horizontal="right" wrapText="1"/>
    </xf>
    <xf numFmtId="0" fontId="15" fillId="3" borderId="22" xfId="0" applyFont="1" applyFill="1" applyBorder="1" applyAlignment="1">
      <alignment horizontal="right" vertical="center" wrapText="1"/>
    </xf>
    <xf numFmtId="0" fontId="15" fillId="3" borderId="23" xfId="0" applyFont="1" applyFill="1" applyBorder="1" applyAlignment="1">
      <alignment horizontal="right" vertical="center" wrapText="1"/>
    </xf>
    <xf numFmtId="0" fontId="3" fillId="3" borderId="22" xfId="0" applyFont="1" applyFill="1" applyBorder="1" applyAlignment="1">
      <alignment horizontal="right" vertical="center" wrapText="1"/>
    </xf>
    <xf numFmtId="0" fontId="3" fillId="3" borderId="23" xfId="0" applyFont="1" applyFill="1" applyBorder="1" applyAlignment="1">
      <alignment horizontal="right" vertical="center" wrapText="1"/>
    </xf>
    <xf numFmtId="0" fontId="3" fillId="3" borderId="22" xfId="0" applyFont="1" applyFill="1" applyBorder="1" applyAlignment="1">
      <alignment horizontal="right" vertical="top" wrapText="1"/>
    </xf>
    <xf numFmtId="0" fontId="3" fillId="3" borderId="23" xfId="0" applyFont="1" applyFill="1" applyBorder="1" applyAlignment="1">
      <alignment horizontal="right" vertical="top" wrapText="1"/>
    </xf>
    <xf numFmtId="0" fontId="2" fillId="2" borderId="33" xfId="0" applyFont="1" applyFill="1" applyBorder="1" applyAlignment="1">
      <alignment horizontal="center" wrapText="1"/>
    </xf>
    <xf numFmtId="0" fontId="2" fillId="2" borderId="28" xfId="0" applyFont="1" applyFill="1" applyBorder="1" applyAlignment="1">
      <alignment horizontal="center"/>
    </xf>
    <xf numFmtId="0" fontId="3" fillId="3" borderId="0" xfId="0" applyFont="1" applyFill="1" applyAlignment="1">
      <alignment horizontal="right" wrapText="1"/>
    </xf>
    <xf numFmtId="0" fontId="15" fillId="2" borderId="32" xfId="0" applyFont="1" applyFill="1" applyBorder="1" applyAlignment="1">
      <alignment horizontal="center" vertical="top" wrapText="1"/>
    </xf>
    <xf numFmtId="0" fontId="15" fillId="2" borderId="18" xfId="0" applyFont="1" applyFill="1" applyBorder="1" applyAlignment="1">
      <alignment horizontal="center" vertical="top" wrapText="1"/>
    </xf>
    <xf numFmtId="0" fontId="67" fillId="2" borderId="48" xfId="0" applyFont="1" applyFill="1" applyBorder="1" applyAlignment="1">
      <alignment horizontal="left" vertical="top" wrapText="1"/>
    </xf>
    <xf numFmtId="0" fontId="67" fillId="2" borderId="50" xfId="0" applyFont="1" applyFill="1" applyBorder="1" applyAlignment="1">
      <alignment horizontal="left" vertical="top" wrapText="1"/>
    </xf>
    <xf numFmtId="0" fontId="29" fillId="3" borderId="0" xfId="0" applyFont="1" applyFill="1" applyAlignment="1">
      <alignment horizontal="left" wrapText="1"/>
    </xf>
    <xf numFmtId="0" fontId="29" fillId="3" borderId="0" xfId="0" applyFont="1" applyFill="1" applyAlignment="1">
      <alignment horizontal="left"/>
    </xf>
    <xf numFmtId="0" fontId="31" fillId="3" borderId="0" xfId="0" applyFont="1" applyFill="1" applyAlignment="1">
      <alignment horizontal="left"/>
    </xf>
    <xf numFmtId="0" fontId="14" fillId="2" borderId="6" xfId="0" quotePrefix="1" applyFont="1" applyFill="1" applyBorder="1" applyAlignment="1">
      <alignment horizontal="left" vertical="top" wrapText="1"/>
    </xf>
    <xf numFmtId="0" fontId="14" fillId="2" borderId="7" xfId="0" applyFont="1" applyFill="1" applyBorder="1" applyAlignment="1">
      <alignment horizontal="left" vertical="top" wrapText="1"/>
    </xf>
    <xf numFmtId="0" fontId="14" fillId="2" borderId="12" xfId="0" applyFont="1" applyFill="1" applyBorder="1" applyAlignment="1">
      <alignment horizontal="center" vertical="top" wrapText="1"/>
    </xf>
    <xf numFmtId="0" fontId="14" fillId="2" borderId="14" xfId="0" applyFont="1" applyFill="1" applyBorder="1" applyAlignment="1">
      <alignment horizontal="center" vertical="top" wrapText="1"/>
    </xf>
    <xf numFmtId="0" fontId="14" fillId="3" borderId="0" xfId="0" applyFont="1" applyFill="1" applyAlignment="1">
      <alignment vertical="top" wrapText="1"/>
    </xf>
    <xf numFmtId="0" fontId="0" fillId="0" borderId="0" xfId="0" applyAlignment="1">
      <alignment vertical="top" wrapText="1"/>
    </xf>
    <xf numFmtId="0" fontId="13" fillId="2" borderId="43" xfId="0" applyFont="1" applyFill="1" applyBorder="1" applyAlignment="1">
      <alignment horizontal="center"/>
    </xf>
    <xf numFmtId="0" fontId="13" fillId="2" borderId="17" xfId="0" applyFont="1" applyFill="1" applyBorder="1" applyAlignment="1">
      <alignment horizontal="center"/>
    </xf>
    <xf numFmtId="0" fontId="13" fillId="2" borderId="31" xfId="0" applyFont="1" applyFill="1" applyBorder="1" applyAlignment="1">
      <alignment horizontal="center"/>
    </xf>
    <xf numFmtId="0" fontId="14" fillId="3" borderId="22" xfId="0" applyFont="1" applyFill="1" applyBorder="1" applyAlignment="1">
      <alignment horizontal="center" wrapText="1"/>
    </xf>
    <xf numFmtId="0" fontId="14" fillId="3" borderId="0" xfId="0" applyFont="1" applyFill="1" applyAlignment="1">
      <alignment horizontal="center" wrapText="1"/>
    </xf>
    <xf numFmtId="0" fontId="14" fillId="3" borderId="0" xfId="0" applyFont="1" applyFill="1" applyAlignment="1">
      <alignment horizontal="center"/>
    </xf>
    <xf numFmtId="0" fontId="15" fillId="3" borderId="0" xfId="0" applyFont="1" applyFill="1" applyAlignment="1">
      <alignment horizontal="left" vertical="top" wrapText="1"/>
    </xf>
    <xf numFmtId="0" fontId="11" fillId="3" borderId="0" xfId="0" applyFont="1" applyFill="1" applyAlignment="1">
      <alignment horizontal="left" vertical="top" wrapText="1"/>
    </xf>
    <xf numFmtId="0" fontId="8" fillId="0" borderId="0" xfId="0" applyFont="1" applyAlignment="1">
      <alignment vertical="top" wrapText="1"/>
    </xf>
    <xf numFmtId="0" fontId="8" fillId="0" borderId="0" xfId="0" applyFont="1" applyAlignment="1">
      <alignment horizontal="center" vertical="top" wrapText="1"/>
    </xf>
    <xf numFmtId="0" fontId="7" fillId="0" borderId="0" xfId="0" applyFont="1" applyAlignment="1">
      <alignment vertical="top" wrapText="1"/>
    </xf>
    <xf numFmtId="3" fontId="7" fillId="0" borderId="0" xfId="0" applyNumberFormat="1" applyFont="1" applyAlignment="1" applyProtection="1">
      <alignment vertical="top" wrapText="1"/>
      <protection locked="0"/>
    </xf>
    <xf numFmtId="0" fontId="22" fillId="3" borderId="65" xfId="0" applyFont="1" applyFill="1" applyBorder="1" applyAlignment="1">
      <alignment horizontal="center" vertical="top"/>
    </xf>
    <xf numFmtId="0" fontId="22" fillId="3" borderId="66" xfId="0" applyFont="1" applyFill="1" applyBorder="1" applyAlignment="1">
      <alignment horizontal="center" vertical="top"/>
    </xf>
    <xf numFmtId="0" fontId="29" fillId="0" borderId="0" xfId="0" applyFont="1" applyAlignment="1">
      <alignment horizontal="center" vertical="center" wrapText="1"/>
    </xf>
    <xf numFmtId="0" fontId="14" fillId="3" borderId="0" xfId="0" applyFont="1" applyFill="1" applyAlignment="1">
      <alignment horizontal="left" vertical="top" wrapText="1"/>
    </xf>
    <xf numFmtId="0" fontId="22" fillId="0" borderId="0" xfId="0" applyFont="1" applyAlignment="1">
      <alignment horizontal="center" vertical="top"/>
    </xf>
    <xf numFmtId="0" fontId="7" fillId="0" borderId="0" xfId="0" applyFont="1" applyAlignment="1" applyProtection="1">
      <alignment vertical="top" wrapText="1"/>
      <protection locked="0"/>
    </xf>
    <xf numFmtId="0" fontId="14" fillId="2" borderId="43" xfId="0" applyFont="1" applyFill="1" applyBorder="1" applyAlignment="1">
      <alignment horizontal="center" vertical="top" wrapText="1"/>
    </xf>
    <xf numFmtId="0" fontId="14" fillId="2" borderId="17" xfId="0" applyFont="1" applyFill="1" applyBorder="1" applyAlignment="1">
      <alignment horizontal="center" vertical="top" wrapText="1"/>
    </xf>
    <xf numFmtId="0" fontId="14" fillId="2" borderId="31" xfId="0" applyFont="1" applyFill="1" applyBorder="1" applyAlignment="1">
      <alignment horizontal="center" vertical="top" wrapText="1"/>
    </xf>
    <xf numFmtId="0" fontId="9" fillId="0" borderId="0" xfId="0" applyFont="1" applyAlignment="1">
      <alignment vertical="top" wrapText="1"/>
    </xf>
    <xf numFmtId="0" fontId="5" fillId="3" borderId="0" xfId="0" applyFont="1" applyFill="1" applyAlignment="1">
      <alignment horizontal="left" vertical="top" wrapText="1"/>
    </xf>
    <xf numFmtId="4" fontId="3" fillId="2" borderId="43" xfId="0" applyNumberFormat="1" applyFont="1" applyFill="1" applyBorder="1" applyAlignment="1" applyProtection="1">
      <alignment horizontal="center" vertical="center" wrapText="1"/>
      <protection locked="0"/>
    </xf>
    <xf numFmtId="4" fontId="3" fillId="2" borderId="31" xfId="0" applyNumberFormat="1" applyFont="1" applyFill="1" applyBorder="1" applyAlignment="1" applyProtection="1">
      <alignment horizontal="center" vertical="center" wrapText="1"/>
      <protection locked="0"/>
    </xf>
    <xf numFmtId="0" fontId="15" fillId="3" borderId="0" xfId="0" applyFont="1" applyFill="1" applyAlignment="1">
      <alignment horizontal="left" vertical="center" wrapText="1"/>
    </xf>
    <xf numFmtId="0" fontId="2" fillId="3" borderId="20" xfId="0" applyFont="1" applyFill="1" applyBorder="1" applyAlignment="1">
      <alignment vertical="top" wrapText="1"/>
    </xf>
    <xf numFmtId="0" fontId="0" fillId="0" borderId="20" xfId="0" applyBorder="1" applyAlignment="1">
      <alignment vertical="top" wrapText="1"/>
    </xf>
    <xf numFmtId="0" fontId="10" fillId="3" borderId="0" xfId="0" applyFont="1" applyFill="1" applyAlignment="1">
      <alignment horizontal="center" wrapText="1"/>
    </xf>
    <xf numFmtId="0" fontId="10" fillId="3" borderId="22" xfId="0" applyFont="1" applyFill="1" applyBorder="1" applyAlignment="1">
      <alignment horizontal="center" wrapText="1"/>
    </xf>
    <xf numFmtId="0" fontId="10" fillId="3" borderId="0" xfId="0" applyFont="1" applyFill="1" applyAlignment="1">
      <alignment horizontal="center"/>
    </xf>
    <xf numFmtId="0" fontId="3" fillId="3" borderId="0" xfId="0" applyFont="1" applyFill="1" applyAlignment="1">
      <alignment horizontal="left" vertical="center" wrapText="1"/>
    </xf>
    <xf numFmtId="168" fontId="3" fillId="2" borderId="43" xfId="0" applyNumberFormat="1" applyFont="1" applyFill="1" applyBorder="1" applyAlignment="1" applyProtection="1">
      <alignment horizontal="center" vertical="center" wrapText="1"/>
      <protection locked="0"/>
    </xf>
    <xf numFmtId="168" fontId="3" fillId="2" borderId="31" xfId="0" applyNumberFormat="1" applyFont="1" applyFill="1" applyBorder="1" applyAlignment="1" applyProtection="1">
      <alignment horizontal="center" vertical="center" wrapText="1"/>
      <protection locked="0"/>
    </xf>
    <xf numFmtId="0" fontId="2" fillId="2" borderId="43" xfId="0" applyFont="1" applyFill="1" applyBorder="1" applyAlignment="1" applyProtection="1">
      <alignment horizontal="left" vertical="center" wrapText="1"/>
      <protection locked="0"/>
    </xf>
    <xf numFmtId="0" fontId="2" fillId="2" borderId="31" xfId="0" applyFont="1" applyFill="1" applyBorder="1" applyAlignment="1" applyProtection="1">
      <alignment horizontal="left" vertical="center" wrapText="1"/>
      <protection locked="0"/>
    </xf>
    <xf numFmtId="0" fontId="2" fillId="2" borderId="43" xfId="0" applyFont="1" applyFill="1" applyBorder="1" applyAlignment="1" applyProtection="1">
      <alignment horizontal="center" vertical="center" wrapText="1"/>
      <protection locked="0"/>
    </xf>
    <xf numFmtId="0" fontId="2" fillId="2" borderId="31" xfId="0" applyFont="1" applyFill="1" applyBorder="1" applyAlignment="1" applyProtection="1">
      <alignment horizontal="center" vertical="center" wrapText="1"/>
      <protection locked="0"/>
    </xf>
    <xf numFmtId="3" fontId="2" fillId="2" borderId="43" xfId="0" applyNumberFormat="1" applyFont="1" applyFill="1" applyBorder="1" applyAlignment="1" applyProtection="1">
      <alignment horizontal="center" vertical="top" wrapText="1"/>
      <protection locked="0"/>
    </xf>
    <xf numFmtId="3" fontId="2" fillId="2" borderId="31" xfId="0" applyNumberFormat="1" applyFont="1" applyFill="1" applyBorder="1" applyAlignment="1" applyProtection="1">
      <alignment horizontal="center" vertical="top" wrapText="1"/>
      <protection locked="0"/>
    </xf>
    <xf numFmtId="4" fontId="2" fillId="0" borderId="43" xfId="0" applyNumberFormat="1" applyFont="1" applyBorder="1" applyAlignment="1" applyProtection="1">
      <alignment horizontal="center" vertical="top" wrapText="1"/>
      <protection locked="0"/>
    </xf>
    <xf numFmtId="4" fontId="2" fillId="0" borderId="31" xfId="0" applyNumberFormat="1" applyFont="1" applyBorder="1" applyAlignment="1" applyProtection="1">
      <alignment horizontal="center" vertical="top" wrapText="1"/>
      <protection locked="0"/>
    </xf>
    <xf numFmtId="3" fontId="14" fillId="2" borderId="43" xfId="0" applyNumberFormat="1" applyFont="1" applyFill="1" applyBorder="1" applyAlignment="1" applyProtection="1">
      <alignment horizontal="center" vertical="center" wrapText="1"/>
      <protection locked="0"/>
    </xf>
    <xf numFmtId="3" fontId="14" fillId="2" borderId="31" xfId="0" applyNumberFormat="1" applyFont="1" applyFill="1" applyBorder="1" applyAlignment="1" applyProtection="1">
      <alignment horizontal="center" vertical="center" wrapText="1"/>
      <protection locked="0"/>
    </xf>
    <xf numFmtId="0" fontId="5" fillId="3" borderId="0" xfId="0" applyFont="1" applyFill="1" applyAlignment="1">
      <alignment horizontal="left" vertical="center" wrapText="1"/>
    </xf>
    <xf numFmtId="0" fontId="71" fillId="3" borderId="0" xfId="0" applyFont="1" applyFill="1" applyAlignment="1">
      <alignment horizontal="left" vertical="center" wrapText="1"/>
    </xf>
    <xf numFmtId="0" fontId="0" fillId="0" borderId="23" xfId="0" applyBorder="1" applyAlignment="1">
      <alignment horizontal="left" vertical="center" wrapText="1"/>
    </xf>
    <xf numFmtId="0" fontId="3" fillId="2" borderId="43" xfId="0" applyFont="1" applyFill="1" applyBorder="1" applyAlignment="1">
      <alignment horizontal="center" vertical="top" wrapText="1"/>
    </xf>
    <xf numFmtId="0" fontId="3" fillId="2" borderId="31" xfId="0" applyFont="1" applyFill="1" applyBorder="1" applyAlignment="1">
      <alignment horizontal="center" vertical="top" wrapText="1"/>
    </xf>
    <xf numFmtId="0" fontId="3" fillId="3" borderId="0" xfId="0" applyFont="1" applyFill="1" applyAlignment="1">
      <alignment horizontal="center" vertical="top" wrapText="1"/>
    </xf>
    <xf numFmtId="0" fontId="49" fillId="0" borderId="23" xfId="0" applyFont="1" applyBorder="1" applyAlignment="1">
      <alignment horizontal="left" vertical="center" wrapText="1"/>
    </xf>
    <xf numFmtId="0" fontId="76" fillId="3" borderId="20" xfId="0" applyFont="1" applyFill="1" applyBorder="1" applyAlignment="1">
      <alignment vertical="top" wrapText="1"/>
    </xf>
    <xf numFmtId="0" fontId="75" fillId="0" borderId="20" xfId="0" applyFont="1" applyBorder="1" applyAlignment="1">
      <alignment vertical="top" wrapText="1"/>
    </xf>
    <xf numFmtId="0" fontId="76" fillId="3" borderId="0" xfId="0" applyFont="1" applyFill="1" applyAlignment="1">
      <alignment vertical="top" wrapText="1"/>
    </xf>
    <xf numFmtId="0" fontId="1" fillId="0" borderId="0" xfId="0" applyFont="1" applyAlignment="1">
      <alignment vertical="top" wrapText="1"/>
    </xf>
    <xf numFmtId="0" fontId="2" fillId="2" borderId="43" xfId="0" applyFont="1" applyFill="1" applyBorder="1" applyAlignment="1" applyProtection="1">
      <alignment vertical="top" wrapText="1"/>
      <protection locked="0"/>
    </xf>
    <xf numFmtId="0" fontId="2" fillId="2" borderId="31" xfId="0" applyFont="1" applyFill="1" applyBorder="1" applyAlignment="1" applyProtection="1">
      <alignment vertical="top" wrapText="1"/>
      <protection locked="0"/>
    </xf>
    <xf numFmtId="0" fontId="11" fillId="3" borderId="0" xfId="0" applyFont="1" applyFill="1" applyAlignment="1">
      <alignment vertical="top" wrapText="1"/>
    </xf>
    <xf numFmtId="3" fontId="2" fillId="3" borderId="0" xfId="0" applyNumberFormat="1" applyFont="1" applyFill="1" applyAlignment="1" applyProtection="1">
      <alignment vertical="top" wrapText="1"/>
      <protection locked="0"/>
    </xf>
    <xf numFmtId="3" fontId="2" fillId="2" borderId="43" xfId="0" applyNumberFormat="1" applyFont="1" applyFill="1" applyBorder="1" applyAlignment="1" applyProtection="1">
      <alignment vertical="top" wrapText="1"/>
      <protection locked="0"/>
    </xf>
    <xf numFmtId="3" fontId="2" fillId="2" borderId="31" xfId="0" applyNumberFormat="1" applyFont="1" applyFill="1" applyBorder="1" applyAlignment="1" applyProtection="1">
      <alignment vertical="top" wrapText="1"/>
      <protection locked="0"/>
    </xf>
    <xf numFmtId="3" fontId="2" fillId="3" borderId="17" xfId="0" applyNumberFormat="1" applyFont="1" applyFill="1" applyBorder="1" applyAlignment="1" applyProtection="1">
      <alignment horizontal="center" vertical="top" wrapText="1"/>
      <protection locked="0"/>
    </xf>
    <xf numFmtId="0" fontId="2" fillId="3" borderId="0" xfId="0" applyFont="1" applyFill="1" applyAlignment="1" applyProtection="1">
      <alignment vertical="top" wrapText="1"/>
      <protection locked="0"/>
    </xf>
    <xf numFmtId="0" fontId="3" fillId="3" borderId="25" xfId="0" applyFont="1" applyFill="1" applyBorder="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center" vertical="top" wrapText="1"/>
    </xf>
    <xf numFmtId="0" fontId="30" fillId="0" borderId="0" xfId="0" applyFont="1" applyAlignment="1">
      <alignment horizontal="left" vertical="center" wrapText="1"/>
    </xf>
    <xf numFmtId="0" fontId="2" fillId="0" borderId="0" xfId="0" applyFont="1" applyAlignment="1">
      <alignment horizontal="left" vertical="center" wrapText="1"/>
    </xf>
    <xf numFmtId="0" fontId="2" fillId="0" borderId="0" xfId="0" applyFont="1" applyAlignment="1" applyProtection="1">
      <alignment vertical="top" wrapText="1"/>
      <protection locked="0"/>
    </xf>
    <xf numFmtId="3" fontId="2" fillId="0" borderId="0" xfId="0" applyNumberFormat="1" applyFont="1" applyAlignment="1" applyProtection="1">
      <alignment vertical="top" wrapText="1"/>
      <protection locked="0"/>
    </xf>
    <xf numFmtId="0" fontId="29" fillId="0" borderId="32" xfId="0" applyFont="1" applyBorder="1" applyAlignment="1">
      <alignment horizontal="left" vertical="center" wrapText="1"/>
    </xf>
    <xf numFmtId="0" fontId="22" fillId="0" borderId="63" xfId="0" applyFont="1" applyBorder="1" applyAlignment="1">
      <alignment horizontal="left" vertical="center" wrapText="1"/>
    </xf>
    <xf numFmtId="0" fontId="22" fillId="0" borderId="63" xfId="0" applyFont="1" applyBorder="1" applyAlignment="1">
      <alignment horizontal="center" vertical="top" wrapText="1"/>
    </xf>
    <xf numFmtId="0" fontId="22" fillId="0" borderId="18" xfId="0" applyFont="1" applyBorder="1" applyAlignment="1">
      <alignment horizontal="center" vertical="top" wrapText="1"/>
    </xf>
    <xf numFmtId="0" fontId="29" fillId="0" borderId="8" xfId="0" applyFont="1" applyBorder="1" applyAlignment="1">
      <alignment horizontal="center" vertical="center" wrapText="1"/>
    </xf>
    <xf numFmtId="0" fontId="29" fillId="0" borderId="10" xfId="0" applyFont="1" applyBorder="1" applyAlignment="1">
      <alignment horizontal="center" vertical="center" wrapText="1"/>
    </xf>
    <xf numFmtId="0" fontId="29" fillId="0" borderId="9" xfId="0" applyFont="1" applyBorder="1" applyAlignment="1">
      <alignment horizontal="center" vertical="center" wrapText="1"/>
    </xf>
    <xf numFmtId="0" fontId="22" fillId="0" borderId="12" xfId="0" applyFont="1" applyBorder="1" applyAlignment="1">
      <alignment horizontal="center" vertical="top"/>
    </xf>
    <xf numFmtId="0" fontId="22" fillId="0" borderId="13" xfId="0" applyFont="1" applyBorder="1" applyAlignment="1">
      <alignment horizontal="center" vertical="top"/>
    </xf>
    <xf numFmtId="0" fontId="22" fillId="0" borderId="14" xfId="0" applyFont="1" applyBorder="1" applyAlignment="1">
      <alignment horizontal="center" vertical="top"/>
    </xf>
    <xf numFmtId="0" fontId="29" fillId="0" borderId="30" xfId="0" applyFont="1" applyBorder="1" applyAlignment="1">
      <alignment horizontal="center" vertical="center" wrapText="1"/>
    </xf>
    <xf numFmtId="0" fontId="29" fillId="0" borderId="53" xfId="0" applyFont="1" applyBorder="1" applyAlignment="1">
      <alignment horizontal="center" vertical="center" wrapText="1"/>
    </xf>
    <xf numFmtId="0" fontId="29" fillId="0" borderId="51" xfId="0" applyFont="1" applyBorder="1" applyAlignment="1">
      <alignment horizontal="center" vertical="center" wrapText="1"/>
    </xf>
    <xf numFmtId="0" fontId="29" fillId="0" borderId="56" xfId="0" applyFont="1" applyBorder="1" applyAlignment="1">
      <alignment horizontal="center" vertical="center" wrapText="1"/>
    </xf>
    <xf numFmtId="0" fontId="22" fillId="0" borderId="11" xfId="0" applyFont="1" applyBorder="1" applyAlignment="1">
      <alignment horizontal="center" vertical="top" wrapText="1"/>
    </xf>
    <xf numFmtId="0" fontId="22" fillId="0" borderId="7" xfId="0" applyFont="1" applyBorder="1" applyAlignment="1">
      <alignment horizontal="center" vertical="top" wrapText="1"/>
    </xf>
    <xf numFmtId="0" fontId="22" fillId="0" borderId="10" xfId="0" applyFont="1" applyBorder="1" applyAlignment="1">
      <alignment horizontal="center" vertical="top" wrapText="1"/>
    </xf>
    <xf numFmtId="0" fontId="22" fillId="0" borderId="9" xfId="0" applyFont="1" applyBorder="1" applyAlignment="1">
      <alignment horizontal="center" vertical="top" wrapText="1"/>
    </xf>
    <xf numFmtId="0" fontId="29" fillId="0" borderId="6" xfId="0" applyFont="1" applyBorder="1" applyAlignment="1">
      <alignment horizontal="left" vertical="center" wrapText="1"/>
    </xf>
    <xf numFmtId="0" fontId="29" fillId="0" borderId="11" xfId="0" applyFont="1" applyBorder="1" applyAlignment="1">
      <alignment horizontal="left" vertical="center" wrapText="1"/>
    </xf>
    <xf numFmtId="0" fontId="29" fillId="0" borderId="12" xfId="0" applyFont="1" applyBorder="1" applyAlignment="1">
      <alignment horizontal="left" vertical="center" wrapText="1"/>
    </xf>
    <xf numFmtId="0" fontId="29" fillId="0" borderId="13" xfId="0" applyFont="1" applyBorder="1" applyAlignment="1">
      <alignment horizontal="left" vertical="center" wrapText="1"/>
    </xf>
    <xf numFmtId="0" fontId="29" fillId="13" borderId="0" xfId="0" applyFont="1" applyFill="1" applyAlignment="1">
      <alignment horizontal="left" vertical="top" wrapText="1"/>
    </xf>
    <xf numFmtId="0" fontId="29" fillId="0" borderId="8" xfId="0" applyFont="1" applyBorder="1" applyAlignment="1">
      <alignment horizontal="left" vertical="center" wrapText="1"/>
    </xf>
    <xf numFmtId="0" fontId="29" fillId="0" borderId="10" xfId="0" applyFont="1" applyBorder="1" applyAlignment="1">
      <alignment horizontal="left" vertical="center" wrapText="1"/>
    </xf>
    <xf numFmtId="0" fontId="58" fillId="0" borderId="10" xfId="0" quotePrefix="1" applyFont="1" applyBorder="1" applyAlignment="1">
      <alignment horizontal="left" vertical="center" wrapText="1"/>
    </xf>
    <xf numFmtId="0" fontId="58" fillId="0" borderId="10" xfId="0" applyFont="1" applyBorder="1" applyAlignment="1">
      <alignment horizontal="left" vertical="center"/>
    </xf>
    <xf numFmtId="0" fontId="58" fillId="0" borderId="9" xfId="0" applyFont="1" applyBorder="1" applyAlignment="1">
      <alignment horizontal="left" vertical="center"/>
    </xf>
    <xf numFmtId="0" fontId="0" fillId="0" borderId="11" xfId="0" applyBorder="1" applyAlignment="1">
      <alignment horizontal="center" vertical="center"/>
    </xf>
    <xf numFmtId="0" fontId="0" fillId="0" borderId="7" xfId="0" applyBorder="1" applyAlignment="1">
      <alignment horizontal="center" vertical="center"/>
    </xf>
    <xf numFmtId="0" fontId="58" fillId="0" borderId="10" xfId="0" applyFont="1" applyBorder="1" applyAlignment="1">
      <alignment horizontal="left" vertical="center" wrapText="1"/>
    </xf>
    <xf numFmtId="0" fontId="58" fillId="0" borderId="9" xfId="0" applyFont="1" applyBorder="1" applyAlignment="1">
      <alignment horizontal="left" vertical="center" wrapText="1"/>
    </xf>
    <xf numFmtId="0" fontId="0" fillId="0" borderId="11" xfId="0" applyBorder="1" applyAlignment="1">
      <alignment horizontal="center" vertical="center" wrapText="1"/>
    </xf>
    <xf numFmtId="0" fontId="0" fillId="0" borderId="7" xfId="0" applyBorder="1" applyAlignment="1">
      <alignment horizontal="center" vertical="center" wrapText="1"/>
    </xf>
    <xf numFmtId="0" fontId="29" fillId="0" borderId="48" xfId="0" applyFont="1" applyBorder="1" applyAlignment="1">
      <alignment horizontal="left" vertical="center" wrapText="1"/>
    </xf>
    <xf numFmtId="0" fontId="29" fillId="0" borderId="59" xfId="0" applyFont="1" applyBorder="1" applyAlignment="1">
      <alignment horizontal="left" vertical="center" wrapText="1"/>
    </xf>
    <xf numFmtId="0" fontId="0" fillId="0" borderId="10" xfId="0" applyBorder="1" applyAlignment="1">
      <alignment horizontal="center" vertical="top"/>
    </xf>
    <xf numFmtId="0" fontId="0" fillId="0" borderId="9" xfId="0" applyBorder="1" applyAlignment="1">
      <alignment horizontal="center" vertical="top"/>
    </xf>
    <xf numFmtId="0" fontId="51" fillId="0" borderId="43" xfId="0" applyFont="1" applyBorder="1" applyAlignment="1">
      <alignment horizontal="center"/>
    </xf>
    <xf numFmtId="0" fontId="51" fillId="0" borderId="17" xfId="0" applyFont="1" applyBorder="1" applyAlignment="1">
      <alignment horizontal="center"/>
    </xf>
    <xf numFmtId="0" fontId="51" fillId="0" borderId="31" xfId="0" applyFont="1" applyBorder="1" applyAlignment="1">
      <alignment horizontal="center"/>
    </xf>
    <xf numFmtId="0" fontId="29" fillId="0" borderId="51" xfId="0" applyFont="1" applyBorder="1" applyAlignment="1">
      <alignment horizontal="left" vertical="center" wrapText="1"/>
    </xf>
    <xf numFmtId="0" fontId="29" fillId="0" borderId="56" xfId="0" applyFont="1" applyBorder="1" applyAlignment="1">
      <alignment horizontal="left" vertical="center" wrapText="1"/>
    </xf>
    <xf numFmtId="0" fontId="29" fillId="0" borderId="45" xfId="0" applyFont="1" applyBorder="1" applyAlignment="1">
      <alignment horizontal="left" vertical="center" wrapText="1"/>
    </xf>
    <xf numFmtId="0" fontId="29" fillId="0" borderId="64" xfId="0" applyFont="1" applyBorder="1" applyAlignment="1">
      <alignment horizontal="left" vertical="center" wrapText="1"/>
    </xf>
    <xf numFmtId="0" fontId="22" fillId="2" borderId="10" xfId="0" applyFont="1" applyFill="1" applyBorder="1" applyAlignment="1">
      <alignment horizontal="center" vertical="center" wrapText="1"/>
    </xf>
    <xf numFmtId="0" fontId="22" fillId="2" borderId="9" xfId="0" applyFont="1" applyFill="1" applyBorder="1" applyAlignment="1">
      <alignment horizontal="center" vertical="center" wrapText="1"/>
    </xf>
    <xf numFmtId="0" fontId="22" fillId="0" borderId="69" xfId="0" applyFont="1" applyBorder="1" applyAlignment="1">
      <alignment horizontal="left" vertical="top" wrapText="1"/>
    </xf>
    <xf numFmtId="0" fontId="22" fillId="0" borderId="71" xfId="0" applyFont="1" applyBorder="1" applyAlignment="1">
      <alignment horizontal="left" vertical="top" wrapText="1"/>
    </xf>
    <xf numFmtId="0" fontId="22" fillId="0" borderId="30" xfId="0" applyFont="1" applyBorder="1" applyAlignment="1">
      <alignment horizontal="center" vertical="center" wrapText="1"/>
    </xf>
    <xf numFmtId="0" fontId="22" fillId="0" borderId="52" xfId="0" applyFont="1" applyBorder="1" applyAlignment="1">
      <alignment horizontal="center" vertical="center" wrapText="1"/>
    </xf>
    <xf numFmtId="0" fontId="22" fillId="0" borderId="53" xfId="0" applyFont="1" applyBorder="1" applyAlignment="1">
      <alignment horizontal="center" vertical="center" wrapText="1"/>
    </xf>
    <xf numFmtId="0" fontId="29" fillId="0" borderId="49" xfId="0" applyFont="1" applyBorder="1" applyAlignment="1">
      <alignment horizontal="left" vertical="center" wrapText="1"/>
    </xf>
    <xf numFmtId="0" fontId="28" fillId="0" borderId="49" xfId="0" applyFont="1" applyBorder="1" applyAlignment="1">
      <alignment horizontal="left" vertical="center" wrapText="1"/>
    </xf>
    <xf numFmtId="0" fontId="29" fillId="0" borderId="50" xfId="0" applyFont="1" applyBorder="1" applyAlignment="1">
      <alignment horizontal="left" vertical="center" wrapText="1"/>
    </xf>
    <xf numFmtId="0" fontId="51" fillId="0" borderId="43" xfId="0" applyFont="1" applyBorder="1" applyAlignment="1">
      <alignment horizontal="center" vertical="top"/>
    </xf>
    <xf numFmtId="0" fontId="51" fillId="0" borderId="17" xfId="0" applyFont="1" applyBorder="1" applyAlignment="1">
      <alignment horizontal="center" vertical="top"/>
    </xf>
    <xf numFmtId="0" fontId="51" fillId="0" borderId="31" xfId="0" applyFont="1" applyBorder="1" applyAlignment="1">
      <alignment horizontal="center" vertical="top"/>
    </xf>
    <xf numFmtId="0" fontId="29" fillId="3" borderId="8" xfId="0" applyFont="1" applyFill="1" applyBorder="1" applyAlignment="1">
      <alignment horizontal="left" vertical="center" wrapText="1"/>
    </xf>
    <xf numFmtId="0" fontId="29" fillId="3" borderId="10" xfId="0" applyFont="1" applyFill="1" applyBorder="1" applyAlignment="1">
      <alignment horizontal="left" vertical="center" wrapText="1"/>
    </xf>
    <xf numFmtId="0" fontId="29" fillId="3" borderId="0" xfId="0" applyFont="1" applyFill="1" applyAlignment="1">
      <alignment horizontal="left" vertical="center" wrapText="1"/>
    </xf>
    <xf numFmtId="0" fontId="57" fillId="3" borderId="10" xfId="0" applyFont="1" applyFill="1" applyBorder="1" applyAlignment="1">
      <alignment horizontal="left" vertical="top" wrapText="1"/>
    </xf>
    <xf numFmtId="0" fontId="68" fillId="3" borderId="41" xfId="0" applyFont="1" applyFill="1" applyBorder="1" applyAlignment="1">
      <alignment horizontal="left" vertical="top" wrapText="1"/>
    </xf>
    <xf numFmtId="0" fontId="57" fillId="3" borderId="1" xfId="0" applyFont="1" applyFill="1" applyBorder="1" applyAlignment="1">
      <alignment horizontal="left" vertical="top" wrapText="1"/>
    </xf>
    <xf numFmtId="0" fontId="22" fillId="3" borderId="0" xfId="0" applyFont="1" applyFill="1" applyAlignment="1">
      <alignment horizontal="center" vertical="top"/>
    </xf>
    <xf numFmtId="0" fontId="28" fillId="3" borderId="0" xfId="0" applyFont="1" applyFill="1" applyAlignment="1">
      <alignment horizontal="center" vertical="top"/>
    </xf>
    <xf numFmtId="0" fontId="29" fillId="3" borderId="12" xfId="0" applyFont="1" applyFill="1" applyBorder="1" applyAlignment="1">
      <alignment horizontal="left" vertical="center" wrapText="1"/>
    </xf>
    <xf numFmtId="0" fontId="29" fillId="3" borderId="13" xfId="0" applyFont="1" applyFill="1" applyBorder="1" applyAlignment="1">
      <alignment horizontal="left" vertical="center" wrapText="1"/>
    </xf>
    <xf numFmtId="0" fontId="20" fillId="3" borderId="10" xfId="0" applyFont="1" applyFill="1" applyBorder="1" applyAlignment="1">
      <alignment horizontal="left" vertical="top" wrapText="1"/>
    </xf>
    <xf numFmtId="0" fontId="57" fillId="3" borderId="44" xfId="0" applyFont="1" applyFill="1" applyBorder="1" applyAlignment="1">
      <alignment horizontal="left" vertical="top" wrapText="1"/>
    </xf>
    <xf numFmtId="0" fontId="29" fillId="0" borderId="6" xfId="0" applyFont="1" applyBorder="1" applyAlignment="1">
      <alignment horizontal="center" vertical="center" wrapText="1"/>
    </xf>
    <xf numFmtId="0" fontId="29" fillId="0" borderId="11" xfId="0" applyFont="1" applyBorder="1" applyAlignment="1">
      <alignment horizontal="center" vertical="center" wrapText="1"/>
    </xf>
    <xf numFmtId="0" fontId="29" fillId="0" borderId="7" xfId="0" applyFont="1" applyBorder="1" applyAlignment="1">
      <alignment horizontal="center" vertical="center" wrapText="1"/>
    </xf>
    <xf numFmtId="0" fontId="29" fillId="0" borderId="8" xfId="0" applyFont="1" applyBorder="1" applyAlignment="1">
      <alignment horizontal="left" vertical="top" wrapText="1"/>
    </xf>
    <xf numFmtId="0" fontId="29" fillId="0" borderId="10" xfId="0" applyFont="1" applyBorder="1" applyAlignment="1">
      <alignment horizontal="left" vertical="top" wrapText="1"/>
    </xf>
    <xf numFmtId="0" fontId="29" fillId="0" borderId="9" xfId="0" applyFont="1" applyBorder="1" applyAlignment="1">
      <alignment horizontal="left" vertical="top" wrapText="1"/>
    </xf>
    <xf numFmtId="0" fontId="22" fillId="0" borderId="6" xfId="0" applyFont="1" applyBorder="1" applyAlignment="1">
      <alignment horizontal="left" vertical="top" wrapText="1"/>
    </xf>
    <xf numFmtId="0" fontId="22" fillId="0" borderId="11" xfId="0" applyFont="1" applyBorder="1" applyAlignment="1">
      <alignment horizontal="left" vertical="top" wrapText="1"/>
    </xf>
    <xf numFmtId="0" fontId="14" fillId="0" borderId="30"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3" xfId="0" applyFont="1" applyBorder="1" applyAlignment="1">
      <alignment horizontal="center" vertical="center" wrapText="1"/>
    </xf>
    <xf numFmtId="0" fontId="23" fillId="3" borderId="30" xfId="0" applyFont="1" applyFill="1" applyBorder="1" applyAlignment="1">
      <alignment horizontal="left" vertical="center" wrapText="1"/>
    </xf>
    <xf numFmtId="0" fontId="23" fillId="3" borderId="52" xfId="0" applyFont="1" applyFill="1" applyBorder="1" applyAlignment="1">
      <alignment horizontal="left" vertical="center" wrapText="1"/>
    </xf>
    <xf numFmtId="0" fontId="77" fillId="3" borderId="52" xfId="0" applyFont="1" applyFill="1" applyBorder="1" applyAlignment="1">
      <alignment horizontal="left" vertical="center" wrapText="1"/>
    </xf>
    <xf numFmtId="0" fontId="23" fillId="3" borderId="53" xfId="0" applyFont="1" applyFill="1" applyBorder="1" applyAlignment="1">
      <alignment horizontal="left" vertical="center" wrapText="1"/>
    </xf>
    <xf numFmtId="0" fontId="77" fillId="3" borderId="8" xfId="0" applyFont="1" applyFill="1" applyBorder="1" applyAlignment="1">
      <alignment horizontal="left" vertical="center" wrapText="1"/>
    </xf>
    <xf numFmtId="0" fontId="77" fillId="3" borderId="10" xfId="0" applyFont="1" applyFill="1" applyBorder="1" applyAlignment="1">
      <alignment horizontal="left" vertical="center" wrapText="1"/>
    </xf>
    <xf numFmtId="0" fontId="77" fillId="0" borderId="6" xfId="0" applyFont="1" applyBorder="1" applyAlignment="1">
      <alignment horizontal="left" vertical="center" wrapText="1"/>
    </xf>
    <xf numFmtId="0" fontId="77" fillId="0" borderId="11" xfId="0" applyFont="1" applyBorder="1" applyAlignment="1">
      <alignment horizontal="left" vertical="center" wrapText="1"/>
    </xf>
    <xf numFmtId="0" fontId="77" fillId="3" borderId="6" xfId="0" applyFont="1" applyFill="1" applyBorder="1" applyAlignment="1">
      <alignment horizontal="left" vertical="center" wrapText="1"/>
    </xf>
    <xf numFmtId="0" fontId="77" fillId="3" borderId="11" xfId="0" applyFont="1" applyFill="1" applyBorder="1" applyAlignment="1">
      <alignment horizontal="left" vertical="center" wrapText="1"/>
    </xf>
    <xf numFmtId="0" fontId="77" fillId="0" borderId="12" xfId="0" applyFont="1" applyBorder="1" applyAlignment="1">
      <alignment horizontal="left" vertical="center" wrapText="1"/>
    </xf>
    <xf numFmtId="0" fontId="77" fillId="0" borderId="13" xfId="0" applyFont="1" applyBorder="1" applyAlignment="1">
      <alignment horizontal="left" vertical="center" wrapText="1"/>
    </xf>
    <xf numFmtId="0" fontId="22" fillId="0" borderId="10" xfId="0" applyFont="1" applyBorder="1" applyAlignment="1">
      <alignment horizontal="center" vertical="top"/>
    </xf>
    <xf numFmtId="0" fontId="22" fillId="0" borderId="9" xfId="0" applyFont="1" applyBorder="1" applyAlignment="1">
      <alignment horizontal="center" vertical="top"/>
    </xf>
    <xf numFmtId="0" fontId="22" fillId="0" borderId="45" xfId="0" applyFont="1" applyBorder="1" applyAlignment="1">
      <alignment horizontal="left" vertical="center"/>
    </xf>
    <xf numFmtId="0" fontId="22" fillId="0" borderId="64" xfId="0" applyFont="1" applyBorder="1" applyAlignment="1">
      <alignment horizontal="left" vertical="center"/>
    </xf>
    <xf numFmtId="0" fontId="22" fillId="0" borderId="42" xfId="0" applyFont="1" applyBorder="1" applyAlignment="1">
      <alignment horizontal="center" vertical="top"/>
    </xf>
    <xf numFmtId="0" fontId="22" fillId="0" borderId="46" xfId="0" applyFont="1" applyBorder="1" applyAlignment="1">
      <alignment horizontal="center" vertical="top"/>
    </xf>
    <xf numFmtId="0" fontId="22" fillId="0" borderId="47" xfId="0" applyFont="1" applyBorder="1" applyAlignment="1">
      <alignment horizontal="center" vertical="top"/>
    </xf>
    <xf numFmtId="0" fontId="11" fillId="3" borderId="20" xfId="0" applyFont="1" applyFill="1" applyBorder="1" applyAlignment="1">
      <alignment horizontal="center" wrapText="1"/>
    </xf>
    <xf numFmtId="0" fontId="11" fillId="3" borderId="0" xfId="0" applyFont="1" applyFill="1" applyAlignment="1">
      <alignment horizontal="left" vertical="center" wrapText="1"/>
    </xf>
    <xf numFmtId="0" fontId="16" fillId="16" borderId="43" xfId="0" applyFont="1" applyFill="1" applyBorder="1" applyAlignment="1">
      <alignment horizontal="center" vertical="center" wrapText="1"/>
    </xf>
    <xf numFmtId="0" fontId="16" fillId="16" borderId="31" xfId="0" applyFont="1" applyFill="1" applyBorder="1" applyAlignment="1">
      <alignment horizontal="center" vertical="center" wrapText="1"/>
    </xf>
    <xf numFmtId="0" fontId="15" fillId="3" borderId="25" xfId="0" applyFont="1" applyFill="1" applyBorder="1" applyAlignment="1">
      <alignment horizontal="center" vertical="center" wrapText="1"/>
    </xf>
    <xf numFmtId="0" fontId="3" fillId="3" borderId="25" xfId="0" applyFont="1" applyFill="1" applyBorder="1" applyAlignment="1">
      <alignment horizontal="center" vertical="center" wrapText="1"/>
    </xf>
    <xf numFmtId="0" fontId="2" fillId="0" borderId="43" xfId="0" quotePrefix="1" applyFont="1" applyBorder="1" applyAlignment="1">
      <alignment horizontal="center" vertical="center" wrapText="1"/>
    </xf>
    <xf numFmtId="0" fontId="2" fillId="0" borderId="31" xfId="0" applyFont="1" applyBorder="1" applyAlignment="1">
      <alignment horizontal="center" vertical="center" wrapText="1"/>
    </xf>
    <xf numFmtId="0" fontId="16" fillId="0" borderId="43" xfId="0" applyFont="1" applyBorder="1" applyAlignment="1">
      <alignment horizontal="center" vertical="center" wrapText="1"/>
    </xf>
    <xf numFmtId="0" fontId="16" fillId="0" borderId="31" xfId="0" applyFont="1" applyBorder="1" applyAlignment="1">
      <alignment horizontal="center" vertical="center" wrapText="1"/>
    </xf>
    <xf numFmtId="0" fontId="16" fillId="2" borderId="43" xfId="0" quotePrefix="1" applyFont="1" applyFill="1" applyBorder="1" applyAlignment="1">
      <alignment horizontal="center" vertical="center" wrapText="1"/>
    </xf>
    <xf numFmtId="0" fontId="16" fillId="2" borderId="31" xfId="0" quotePrefix="1" applyFont="1" applyFill="1" applyBorder="1" applyAlignment="1">
      <alignment horizontal="center" vertical="center" wrapText="1"/>
    </xf>
    <xf numFmtId="0" fontId="11" fillId="3" borderId="0" xfId="0" applyFont="1" applyFill="1" applyAlignment="1">
      <alignment horizontal="center" wrapText="1"/>
    </xf>
    <xf numFmtId="0" fontId="2" fillId="2" borderId="19" xfId="0" applyFont="1" applyFill="1" applyBorder="1" applyAlignment="1" applyProtection="1">
      <alignment horizontal="center"/>
      <protection locked="0"/>
    </xf>
    <xf numFmtId="0" fontId="2" fillId="2" borderId="20" xfId="0" applyFont="1" applyFill="1" applyBorder="1" applyAlignment="1" applyProtection="1">
      <alignment horizontal="center"/>
      <protection locked="0"/>
    </xf>
    <xf numFmtId="0" fontId="2" fillId="2" borderId="21" xfId="0" applyFont="1" applyFill="1" applyBorder="1" applyAlignment="1" applyProtection="1">
      <alignment horizontal="center"/>
      <protection locked="0"/>
    </xf>
    <xf numFmtId="0" fontId="21" fillId="2" borderId="43" xfId="1" applyFill="1" applyBorder="1" applyAlignment="1">
      <alignment horizontal="center"/>
      <protection locked="0"/>
    </xf>
    <xf numFmtId="0" fontId="2" fillId="2" borderId="17" xfId="0" applyFont="1" applyFill="1" applyBorder="1" applyAlignment="1" applyProtection="1">
      <alignment horizontal="center"/>
      <protection locked="0"/>
    </xf>
    <xf numFmtId="0" fontId="2" fillId="2" borderId="31" xfId="0" applyFont="1" applyFill="1" applyBorder="1" applyAlignment="1" applyProtection="1">
      <alignment horizontal="center"/>
      <protection locked="0"/>
    </xf>
    <xf numFmtId="0" fontId="5" fillId="3" borderId="0" xfId="0" applyFont="1" applyFill="1" applyAlignment="1">
      <alignment horizontal="left"/>
    </xf>
    <xf numFmtId="0" fontId="57" fillId="2" borderId="19" xfId="0" applyFont="1" applyFill="1" applyBorder="1" applyAlignment="1">
      <alignment horizontal="left" vertical="center" wrapText="1"/>
    </xf>
    <xf numFmtId="0" fontId="57" fillId="2" borderId="20" xfId="0" applyFont="1" applyFill="1" applyBorder="1" applyAlignment="1">
      <alignment horizontal="left" vertical="center" wrapText="1"/>
    </xf>
    <xf numFmtId="0" fontId="57" fillId="2" borderId="21" xfId="0" applyFont="1" applyFill="1" applyBorder="1" applyAlignment="1">
      <alignment horizontal="left" vertical="center" wrapText="1"/>
    </xf>
    <xf numFmtId="0" fontId="57" fillId="2" borderId="22" xfId="0" applyFont="1" applyFill="1" applyBorder="1" applyAlignment="1">
      <alignment horizontal="left" vertical="center" wrapText="1"/>
    </xf>
    <xf numFmtId="0" fontId="57" fillId="2" borderId="0" xfId="0" applyFont="1" applyFill="1" applyAlignment="1">
      <alignment horizontal="left" vertical="center" wrapText="1"/>
    </xf>
    <xf numFmtId="0" fontId="57" fillId="2" borderId="23" xfId="0" applyFont="1" applyFill="1" applyBorder="1" applyAlignment="1">
      <alignment horizontal="left" vertical="center" wrapText="1"/>
    </xf>
    <xf numFmtId="0" fontId="57" fillId="2" borderId="24" xfId="0" applyFont="1" applyFill="1" applyBorder="1" applyAlignment="1">
      <alignment horizontal="left" vertical="center" wrapText="1"/>
    </xf>
    <xf numFmtId="0" fontId="57" fillId="2" borderId="25" xfId="0" applyFont="1" applyFill="1" applyBorder="1" applyAlignment="1">
      <alignment horizontal="left" vertical="center" wrapText="1"/>
    </xf>
    <xf numFmtId="0" fontId="57" fillId="2" borderId="26" xfId="0" applyFont="1" applyFill="1" applyBorder="1" applyAlignment="1">
      <alignment horizontal="left" vertical="center" wrapText="1"/>
    </xf>
    <xf numFmtId="0" fontId="14" fillId="2" borderId="43" xfId="0" applyFont="1" applyFill="1" applyBorder="1" applyAlignment="1">
      <alignment horizontal="left" vertical="center" wrapText="1"/>
    </xf>
    <xf numFmtId="0" fontId="15" fillId="2" borderId="31" xfId="0" applyFont="1" applyFill="1" applyBorder="1" applyAlignment="1">
      <alignment horizontal="left" vertical="center" wrapText="1"/>
    </xf>
    <xf numFmtId="0" fontId="2" fillId="2" borderId="43"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14" fillId="2" borderId="43" xfId="0" quotePrefix="1" applyFont="1" applyFill="1" applyBorder="1" applyAlignment="1">
      <alignment horizontal="left" vertical="center" wrapText="1"/>
    </xf>
    <xf numFmtId="0" fontId="15" fillId="2" borderId="17" xfId="0" applyFont="1" applyFill="1" applyBorder="1" applyAlignment="1">
      <alignment horizontal="left" vertical="center" wrapText="1"/>
    </xf>
    <xf numFmtId="0" fontId="0" fillId="2" borderId="31" xfId="0" applyFill="1" applyBorder="1" applyAlignment="1">
      <alignment horizontal="left" vertical="center" wrapText="1"/>
    </xf>
    <xf numFmtId="0" fontId="2" fillId="2" borderId="43" xfId="0" applyFont="1" applyFill="1" applyBorder="1" applyAlignment="1" applyProtection="1">
      <alignment horizontal="center"/>
      <protection locked="0"/>
    </xf>
    <xf numFmtId="0" fontId="14" fillId="2" borderId="45" xfId="0" applyFont="1" applyFill="1" applyBorder="1" applyAlignment="1">
      <alignment horizontal="left" vertical="center" wrapText="1"/>
    </xf>
    <xf numFmtId="0" fontId="14" fillId="2" borderId="46" xfId="0" applyFont="1" applyFill="1" applyBorder="1" applyAlignment="1">
      <alignment horizontal="left" vertical="center" wrapText="1"/>
    </xf>
    <xf numFmtId="0" fontId="14" fillId="2" borderId="47" xfId="0" applyFont="1" applyFill="1" applyBorder="1" applyAlignment="1">
      <alignment horizontal="left" vertical="center" wrapText="1"/>
    </xf>
    <xf numFmtId="0" fontId="15" fillId="3" borderId="0" xfId="0" applyFont="1" applyFill="1" applyAlignment="1">
      <alignment horizontal="right" vertical="center" wrapText="1"/>
    </xf>
    <xf numFmtId="0" fontId="14" fillId="2" borderId="51" xfId="0" applyFont="1" applyFill="1" applyBorder="1" applyAlignment="1">
      <alignment horizontal="left" vertical="center" wrapText="1"/>
    </xf>
    <xf numFmtId="0" fontId="14" fillId="2" borderId="52" xfId="0" applyFont="1" applyFill="1" applyBorder="1" applyAlignment="1">
      <alignment horizontal="left" vertical="center" wrapText="1"/>
    </xf>
    <xf numFmtId="0" fontId="14" fillId="2" borderId="53" xfId="0" applyFont="1" applyFill="1" applyBorder="1" applyAlignment="1">
      <alignment horizontal="left" vertical="center" wrapText="1"/>
    </xf>
    <xf numFmtId="0" fontId="14" fillId="2" borderId="48" xfId="0" applyFont="1" applyFill="1" applyBorder="1" applyAlignment="1">
      <alignment horizontal="left" vertical="center" wrapText="1"/>
    </xf>
    <xf numFmtId="0" fontId="14" fillId="2" borderId="49" xfId="0" applyFont="1" applyFill="1" applyBorder="1" applyAlignment="1">
      <alignment horizontal="left" vertical="center" wrapText="1"/>
    </xf>
    <xf numFmtId="0" fontId="14" fillId="2" borderId="50" xfId="0" applyFont="1" applyFill="1" applyBorder="1" applyAlignment="1">
      <alignment horizontal="left" vertical="center" wrapText="1"/>
    </xf>
    <xf numFmtId="0" fontId="79" fillId="0" borderId="19" xfId="1" quotePrefix="1" applyFont="1" applyBorder="1" applyAlignment="1" applyProtection="1">
      <alignment horizontal="left" vertical="center" wrapText="1"/>
    </xf>
    <xf numFmtId="0" fontId="57" fillId="0" borderId="20" xfId="0" applyFont="1" applyBorder="1" applyAlignment="1">
      <alignment horizontal="left" vertical="center" wrapText="1"/>
    </xf>
    <xf numFmtId="0" fontId="57" fillId="0" borderId="21" xfId="0" applyFont="1" applyBorder="1" applyAlignment="1">
      <alignment horizontal="left" vertical="center" wrapText="1"/>
    </xf>
    <xf numFmtId="0" fontId="57" fillId="0" borderId="22" xfId="0" applyFont="1" applyBorder="1" applyAlignment="1">
      <alignment horizontal="left" vertical="center" wrapText="1"/>
    </xf>
    <xf numFmtId="0" fontId="57" fillId="0" borderId="0" xfId="0" applyFont="1" applyAlignment="1">
      <alignment horizontal="left" vertical="center" wrapText="1"/>
    </xf>
    <xf numFmtId="0" fontId="57" fillId="0" borderId="23" xfId="0" applyFont="1" applyBorder="1" applyAlignment="1">
      <alignment horizontal="left" vertical="center" wrapText="1"/>
    </xf>
    <xf numFmtId="0" fontId="57" fillId="0" borderId="24" xfId="0" applyFont="1" applyBorder="1" applyAlignment="1">
      <alignment horizontal="left" vertical="center" wrapText="1"/>
    </xf>
    <xf numFmtId="0" fontId="57" fillId="0" borderId="25" xfId="0" applyFont="1" applyBorder="1" applyAlignment="1">
      <alignment horizontal="left" vertical="center" wrapText="1"/>
    </xf>
    <xf numFmtId="0" fontId="57" fillId="0" borderId="26" xfId="0" applyFont="1" applyBorder="1" applyAlignment="1">
      <alignment horizontal="left" vertical="center" wrapText="1"/>
    </xf>
    <xf numFmtId="0" fontId="14" fillId="0" borderId="51" xfId="0" applyFont="1" applyBorder="1" applyAlignment="1">
      <alignment horizontal="left" vertical="center" wrapText="1"/>
    </xf>
    <xf numFmtId="0" fontId="14" fillId="0" borderId="52" xfId="0" applyFont="1" applyBorder="1" applyAlignment="1">
      <alignment horizontal="left" vertical="center" wrapText="1"/>
    </xf>
    <xf numFmtId="0" fontId="14" fillId="0" borderId="53" xfId="0" applyFont="1" applyBorder="1" applyAlignment="1">
      <alignment horizontal="left" vertical="center" wrapText="1"/>
    </xf>
    <xf numFmtId="0" fontId="18" fillId="3" borderId="0" xfId="0" applyFont="1" applyFill="1" applyAlignment="1">
      <alignment horizontal="left" vertical="center" wrapText="1"/>
    </xf>
    <xf numFmtId="0" fontId="71" fillId="3" borderId="17" xfId="0" applyFont="1" applyFill="1" applyBorder="1" applyAlignment="1">
      <alignment vertical="center" wrapText="1"/>
    </xf>
    <xf numFmtId="0" fontId="82" fillId="0" borderId="17" xfId="0" applyFont="1" applyBorder="1" applyAlignment="1">
      <alignment vertical="center" wrapText="1"/>
    </xf>
    <xf numFmtId="0" fontId="0" fillId="0" borderId="17" xfId="0" applyBorder="1"/>
    <xf numFmtId="0" fontId="0" fillId="0" borderId="31" xfId="0" applyBorder="1"/>
    <xf numFmtId="0" fontId="31" fillId="3" borderId="20" xfId="0" applyFont="1" applyFill="1" applyBorder="1" applyAlignment="1">
      <alignment horizontal="center"/>
    </xf>
    <xf numFmtId="0" fontId="3" fillId="2" borderId="38"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2" fillId="2" borderId="8" xfId="0" applyFont="1" applyFill="1" applyBorder="1" applyAlignment="1">
      <alignment horizontal="left" vertical="center" wrapText="1"/>
    </xf>
    <xf numFmtId="0" fontId="2" fillId="2" borderId="10" xfId="0" applyFont="1" applyFill="1" applyBorder="1" applyAlignment="1">
      <alignment horizontal="left" vertical="center" wrapText="1"/>
    </xf>
    <xf numFmtId="0" fontId="5" fillId="3" borderId="0" xfId="0" applyFont="1" applyFill="1" applyAlignment="1">
      <alignment horizontal="center" vertical="center" wrapText="1"/>
    </xf>
    <xf numFmtId="0" fontId="2" fillId="2" borderId="6" xfId="0" applyFont="1" applyFill="1" applyBorder="1" applyAlignment="1">
      <alignment horizontal="left" vertical="center" wrapText="1"/>
    </xf>
    <xf numFmtId="0" fontId="2" fillId="2" borderId="11" xfId="0" applyFont="1" applyFill="1" applyBorder="1" applyAlignment="1">
      <alignment horizontal="left" vertical="center" wrapText="1"/>
    </xf>
    <xf numFmtId="0" fontId="14" fillId="2" borderId="12" xfId="0" applyFont="1" applyFill="1" applyBorder="1" applyAlignment="1">
      <alignment horizontal="left" vertical="center" wrapText="1"/>
    </xf>
    <xf numFmtId="0" fontId="14" fillId="2" borderId="13" xfId="0" applyFont="1" applyFill="1" applyBorder="1" applyAlignment="1">
      <alignment horizontal="left" vertical="center" wrapText="1"/>
    </xf>
    <xf numFmtId="0" fontId="14" fillId="2" borderId="6" xfId="0" applyFont="1" applyFill="1" applyBorder="1" applyAlignment="1">
      <alignment horizontal="left" vertical="center" wrapText="1"/>
    </xf>
    <xf numFmtId="0" fontId="0" fillId="0" borderId="11" xfId="0" applyBorder="1" applyAlignment="1">
      <alignment horizontal="left" vertical="center" wrapText="1"/>
    </xf>
    <xf numFmtId="0" fontId="2" fillId="2" borderId="12" xfId="0" applyFont="1" applyFill="1" applyBorder="1" applyAlignment="1">
      <alignment horizontal="left" vertical="center" wrapText="1"/>
    </xf>
    <xf numFmtId="0" fontId="2" fillId="2" borderId="13" xfId="0" applyFont="1" applyFill="1" applyBorder="1" applyAlignment="1">
      <alignment horizontal="left" vertical="center" wrapText="1"/>
    </xf>
    <xf numFmtId="0" fontId="14" fillId="2" borderId="11" xfId="0" applyFont="1" applyFill="1" applyBorder="1" applyAlignment="1">
      <alignment horizontal="left" vertical="center" wrapText="1"/>
    </xf>
    <xf numFmtId="0" fontId="2" fillId="2" borderId="5" xfId="0" applyFont="1" applyFill="1" applyBorder="1" applyAlignment="1">
      <alignment horizontal="left" vertical="center" wrapText="1"/>
    </xf>
    <xf numFmtId="0" fontId="2" fillId="2" borderId="60" xfId="0" applyFont="1" applyFill="1" applyBorder="1" applyAlignment="1">
      <alignment horizontal="left" vertical="center" wrapText="1"/>
    </xf>
    <xf numFmtId="0" fontId="14" fillId="2" borderId="8" xfId="0" applyFont="1" applyFill="1" applyBorder="1" applyAlignment="1">
      <alignment horizontal="left" vertical="center" wrapText="1"/>
    </xf>
    <xf numFmtId="0" fontId="14" fillId="2" borderId="10" xfId="0" applyFont="1" applyFill="1" applyBorder="1" applyAlignment="1">
      <alignment horizontal="left" vertical="center" wrapText="1"/>
    </xf>
    <xf numFmtId="0" fontId="3" fillId="3" borderId="19" xfId="0" applyFont="1" applyFill="1" applyBorder="1" applyAlignment="1">
      <alignment horizontal="center" vertical="center" wrapText="1"/>
    </xf>
    <xf numFmtId="0" fontId="3" fillId="3" borderId="22" xfId="0" applyFont="1" applyFill="1" applyBorder="1" applyAlignment="1">
      <alignment horizontal="center" vertical="center" wrapText="1"/>
    </xf>
    <xf numFmtId="0" fontId="3" fillId="3" borderId="24" xfId="0" applyFont="1" applyFill="1" applyBorder="1" applyAlignment="1">
      <alignment horizontal="center" vertical="center" wrapText="1"/>
    </xf>
    <xf numFmtId="0" fontId="0" fillId="0" borderId="22" xfId="0" applyBorder="1" applyAlignment="1">
      <alignment horizontal="center" vertical="center" wrapText="1"/>
    </xf>
    <xf numFmtId="0" fontId="0" fillId="0" borderId="24" xfId="0" applyBorder="1" applyAlignment="1">
      <alignment horizontal="center" vertical="center" wrapText="1"/>
    </xf>
    <xf numFmtId="0" fontId="32" fillId="4" borderId="1" xfId="0" applyFont="1" applyFill="1" applyBorder="1" applyAlignment="1">
      <alignment horizontal="center"/>
    </xf>
    <xf numFmtId="0" fontId="56" fillId="3" borderId="20" xfId="0" applyFont="1" applyFill="1" applyBorder="1" applyAlignment="1">
      <alignment horizontal="left" vertical="top" wrapText="1"/>
    </xf>
    <xf numFmtId="0" fontId="24" fillId="0" borderId="43" xfId="0" applyFont="1" applyBorder="1" applyAlignment="1">
      <alignment horizontal="center"/>
    </xf>
    <xf numFmtId="0" fontId="24" fillId="0" borderId="54" xfId="0" applyFont="1" applyBorder="1" applyAlignment="1">
      <alignment horizontal="center"/>
    </xf>
    <xf numFmtId="0" fontId="27" fillId="3" borderId="25" xfId="0" applyFont="1" applyFill="1" applyBorder="1"/>
    <xf numFmtId="0" fontId="47" fillId="4" borderId="1" xfId="0" applyFont="1" applyFill="1" applyBorder="1" applyAlignment="1">
      <alignment horizontal="center"/>
    </xf>
    <xf numFmtId="0" fontId="58" fillId="0" borderId="40" xfId="0" applyFont="1" applyBorder="1" applyAlignment="1">
      <alignment horizontal="left" vertical="center" wrapText="1"/>
    </xf>
    <xf numFmtId="0" fontId="58" fillId="0" borderId="57" xfId="0" applyFont="1" applyBorder="1" applyAlignment="1">
      <alignment horizontal="left" vertical="center" wrapText="1"/>
    </xf>
    <xf numFmtId="0" fontId="58" fillId="0" borderId="60" xfId="0" applyFont="1" applyBorder="1" applyAlignment="1">
      <alignment horizontal="left" vertical="center" wrapText="1"/>
    </xf>
    <xf numFmtId="0" fontId="59" fillId="11" borderId="30" xfId="0" applyFont="1" applyFill="1" applyBorder="1" applyAlignment="1">
      <alignment horizontal="center" vertical="center" wrapText="1"/>
    </xf>
    <xf numFmtId="0" fontId="59" fillId="11" borderId="56" xfId="0" applyFont="1" applyFill="1" applyBorder="1" applyAlignment="1">
      <alignment horizontal="center" vertical="center" wrapText="1"/>
    </xf>
    <xf numFmtId="0" fontId="59" fillId="11" borderId="41" xfId="0" applyFont="1" applyFill="1" applyBorder="1" applyAlignment="1">
      <alignment horizontal="center" vertical="center"/>
    </xf>
    <xf numFmtId="0" fontId="59" fillId="11" borderId="50" xfId="0" applyFont="1" applyFill="1" applyBorder="1" applyAlignment="1">
      <alignment horizontal="center" vertical="center"/>
    </xf>
    <xf numFmtId="0" fontId="52" fillId="8" borderId="30" xfId="9" applyFont="1" applyBorder="1" applyAlignment="1" applyProtection="1">
      <alignment horizontal="center" vertical="center"/>
      <protection locked="0"/>
    </xf>
    <xf numFmtId="0" fontId="52" fillId="8" borderId="56" xfId="9" applyFont="1" applyBorder="1" applyAlignment="1" applyProtection="1">
      <alignment horizontal="center" vertical="center"/>
      <protection locked="0"/>
    </xf>
    <xf numFmtId="0" fontId="52" fillId="12" borderId="30" xfId="9" applyFont="1" applyFill="1" applyBorder="1" applyAlignment="1" applyProtection="1">
      <alignment horizontal="center" vertical="center"/>
      <protection locked="0"/>
    </xf>
    <xf numFmtId="0" fontId="52" fillId="12" borderId="56" xfId="9" applyFont="1" applyFill="1" applyBorder="1" applyAlignment="1" applyProtection="1">
      <alignment horizontal="center" vertical="center"/>
      <protection locked="0"/>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48" fillId="8" borderId="30" xfId="9" applyFont="1" applyBorder="1" applyAlignment="1" applyProtection="1">
      <alignment horizontal="center" vertical="center" wrapText="1"/>
      <protection locked="0"/>
    </xf>
    <xf numFmtId="0" fontId="48" fillId="8" borderId="52" xfId="9" applyFont="1" applyBorder="1" applyAlignment="1" applyProtection="1">
      <alignment horizontal="center" vertical="center" wrapText="1"/>
      <protection locked="0"/>
    </xf>
    <xf numFmtId="0" fontId="48" fillId="12" borderId="30" xfId="9" applyFont="1" applyFill="1" applyBorder="1" applyAlignment="1" applyProtection="1">
      <alignment horizontal="center" vertical="center" wrapText="1"/>
      <protection locked="0"/>
    </xf>
    <xf numFmtId="0" fontId="48" fillId="12" borderId="52" xfId="9" applyFont="1" applyFill="1" applyBorder="1" applyAlignment="1" applyProtection="1">
      <alignment horizontal="center" vertical="center" wrapText="1"/>
      <protection locked="0"/>
    </xf>
    <xf numFmtId="0" fontId="0" fillId="10" borderId="40" xfId="0" applyFill="1" applyBorder="1" applyAlignment="1">
      <alignment horizontal="left" vertical="center" wrapText="1"/>
    </xf>
    <xf numFmtId="0" fontId="0" fillId="10" borderId="60" xfId="0" applyFill="1" applyBorder="1" applyAlignment="1">
      <alignment horizontal="left" vertical="center" wrapText="1"/>
    </xf>
    <xf numFmtId="0" fontId="44" fillId="12" borderId="30" xfId="9" applyFont="1" applyFill="1" applyBorder="1" applyAlignment="1" applyProtection="1">
      <alignment horizontal="center" vertical="center"/>
      <protection locked="0"/>
    </xf>
    <xf numFmtId="0" fontId="44" fillId="12" borderId="56" xfId="9" applyFont="1" applyFill="1" applyBorder="1" applyAlignment="1" applyProtection="1">
      <alignment horizontal="center" vertical="center"/>
      <protection locked="0"/>
    </xf>
    <xf numFmtId="0" fontId="39" fillId="11" borderId="30" xfId="0" applyFont="1" applyFill="1" applyBorder="1" applyAlignment="1">
      <alignment horizontal="center" vertical="center" wrapText="1"/>
    </xf>
    <xf numFmtId="0" fontId="39" fillId="11" borderId="56" xfId="0" applyFont="1" applyFill="1" applyBorder="1" applyAlignment="1">
      <alignment horizontal="center" vertical="center" wrapText="1"/>
    </xf>
    <xf numFmtId="0" fontId="44" fillId="8" borderId="30" xfId="9" applyFont="1" applyBorder="1" applyAlignment="1" applyProtection="1">
      <alignment horizontal="center" vertical="center"/>
      <protection locked="0"/>
    </xf>
    <xf numFmtId="0" fontId="44" fillId="8" borderId="56" xfId="9" applyFont="1" applyBorder="1" applyAlignment="1" applyProtection="1">
      <alignment horizontal="center" vertical="center"/>
      <protection locked="0"/>
    </xf>
    <xf numFmtId="0" fontId="0" fillId="0" borderId="40" xfId="0" applyBorder="1" applyAlignment="1">
      <alignment horizontal="left" vertical="center" wrapText="1"/>
    </xf>
    <xf numFmtId="0" fontId="0" fillId="0" borderId="57" xfId="0" applyBorder="1" applyAlignment="1">
      <alignment horizontal="left" vertical="center" wrapText="1"/>
    </xf>
    <xf numFmtId="0" fontId="0" fillId="0" borderId="60" xfId="0" applyBorder="1" applyAlignment="1">
      <alignment horizontal="left" vertical="center" wrapText="1"/>
    </xf>
    <xf numFmtId="0" fontId="39" fillId="11" borderId="41" xfId="0" applyFont="1" applyFill="1" applyBorder="1" applyAlignment="1">
      <alignment horizontal="center" vertical="center"/>
    </xf>
    <xf numFmtId="0" fontId="39" fillId="11" borderId="49" xfId="0" applyFont="1" applyFill="1" applyBorder="1" applyAlignment="1">
      <alignment horizontal="center" vertical="center"/>
    </xf>
    <xf numFmtId="0" fontId="39" fillId="11" borderId="50" xfId="0" applyFont="1" applyFill="1" applyBorder="1" applyAlignment="1">
      <alignment horizontal="center" vertical="center"/>
    </xf>
    <xf numFmtId="0" fontId="0" fillId="17" borderId="40" xfId="0" applyFill="1" applyBorder="1" applyAlignment="1">
      <alignment horizontal="center" vertical="center" wrapText="1"/>
    </xf>
    <xf numFmtId="0" fontId="0" fillId="17" borderId="57" xfId="0" applyFill="1" applyBorder="1" applyAlignment="1">
      <alignment horizontal="center" vertical="center" wrapText="1"/>
    </xf>
    <xf numFmtId="0" fontId="0" fillId="17" borderId="60" xfId="0" applyFill="1" applyBorder="1" applyAlignment="1">
      <alignment horizontal="center" vertical="center" wrapText="1"/>
    </xf>
    <xf numFmtId="0" fontId="58" fillId="10" borderId="40" xfId="0" applyFont="1" applyFill="1" applyBorder="1" applyAlignment="1">
      <alignment horizontal="left" vertical="center" wrapText="1"/>
    </xf>
    <xf numFmtId="0" fontId="58" fillId="10" borderId="60" xfId="0" applyFont="1" applyFill="1" applyBorder="1" applyAlignment="1">
      <alignment horizontal="left" vertical="center" wrapText="1"/>
    </xf>
    <xf numFmtId="0" fontId="59" fillId="11" borderId="60" xfId="0" applyFont="1" applyFill="1" applyBorder="1" applyAlignment="1">
      <alignment horizontal="center" vertical="center"/>
    </xf>
    <xf numFmtId="0" fontId="59" fillId="11" borderId="29" xfId="0" applyFont="1" applyFill="1" applyBorder="1" applyAlignment="1">
      <alignment horizontal="center" vertical="center"/>
    </xf>
    <xf numFmtId="0" fontId="59" fillId="11" borderId="10" xfId="0" applyFont="1" applyFill="1" applyBorder="1" applyAlignment="1">
      <alignment horizontal="center" vertical="center"/>
    </xf>
    <xf numFmtId="0" fontId="59" fillId="11" borderId="9" xfId="0" applyFont="1" applyFill="1" applyBorder="1" applyAlignment="1">
      <alignment horizontal="center" vertical="center"/>
    </xf>
    <xf numFmtId="0" fontId="59" fillId="11" borderId="49" xfId="0" applyFont="1" applyFill="1" applyBorder="1" applyAlignment="1">
      <alignment horizontal="center" vertical="center"/>
    </xf>
    <xf numFmtId="0" fontId="36" fillId="8" borderId="30" xfId="9" applyBorder="1" applyAlignment="1" applyProtection="1">
      <alignment horizontal="center" vertical="center"/>
      <protection locked="0"/>
    </xf>
    <xf numFmtId="0" fontId="36" fillId="8" borderId="56" xfId="9" applyBorder="1" applyAlignment="1" applyProtection="1">
      <alignment horizontal="center" vertical="center"/>
      <protection locked="0"/>
    </xf>
    <xf numFmtId="0" fontId="36" fillId="12" borderId="30" xfId="9" applyFill="1" applyBorder="1" applyAlignment="1" applyProtection="1">
      <alignment horizontal="center" vertical="center"/>
      <protection locked="0"/>
    </xf>
    <xf numFmtId="0" fontId="36" fillId="12" borderId="56" xfId="9" applyFill="1" applyBorder="1" applyAlignment="1" applyProtection="1">
      <alignment horizontal="center" vertical="center"/>
      <protection locked="0"/>
    </xf>
    <xf numFmtId="0" fontId="0" fillId="10" borderId="57" xfId="0" applyFill="1" applyBorder="1" applyAlignment="1">
      <alignment horizontal="left" vertical="center" wrapText="1"/>
    </xf>
    <xf numFmtId="0" fontId="36" fillId="8" borderId="40" xfId="9" applyBorder="1" applyAlignment="1" applyProtection="1">
      <alignment horizontal="center" wrapText="1"/>
      <protection locked="0"/>
    </xf>
    <xf numFmtId="0" fontId="36" fillId="8" borderId="60" xfId="9" applyBorder="1" applyAlignment="1" applyProtection="1">
      <alignment horizontal="center" wrapText="1"/>
      <protection locked="0"/>
    </xf>
    <xf numFmtId="0" fontId="36" fillId="8" borderId="37" xfId="9" applyBorder="1" applyAlignment="1" applyProtection="1">
      <alignment horizontal="center" wrapText="1"/>
      <protection locked="0"/>
    </xf>
    <xf numFmtId="0" fontId="36" fillId="8" borderId="44" xfId="9" applyBorder="1" applyAlignment="1" applyProtection="1">
      <alignment horizontal="center" wrapText="1"/>
      <protection locked="0"/>
    </xf>
    <xf numFmtId="0" fontId="58" fillId="0" borderId="11" xfId="0" applyFont="1"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44" fillId="12" borderId="40" xfId="9" applyFont="1" applyFill="1" applyBorder="1" applyAlignment="1" applyProtection="1">
      <alignment horizontal="center" vertical="center"/>
      <protection locked="0"/>
    </xf>
    <xf numFmtId="0" fontId="44" fillId="12" borderId="60" xfId="9" applyFont="1" applyFill="1" applyBorder="1" applyAlignment="1" applyProtection="1">
      <alignment horizontal="center" vertical="center"/>
      <protection locked="0"/>
    </xf>
    <xf numFmtId="0" fontId="36" fillId="12" borderId="40" xfId="9" applyFill="1" applyBorder="1" applyAlignment="1" applyProtection="1">
      <alignment horizontal="center" wrapText="1"/>
      <protection locked="0"/>
    </xf>
    <xf numFmtId="0" fontId="36" fillId="12" borderId="60" xfId="9" applyFill="1" applyBorder="1" applyAlignment="1" applyProtection="1">
      <alignment horizontal="center" wrapText="1"/>
      <protection locked="0"/>
    </xf>
    <xf numFmtId="0" fontId="36" fillId="12" borderId="37" xfId="9" applyFill="1" applyBorder="1" applyAlignment="1" applyProtection="1">
      <alignment horizontal="center" wrapText="1"/>
      <protection locked="0"/>
    </xf>
    <xf numFmtId="0" fontId="36" fillId="12" borderId="44" xfId="9" applyFill="1" applyBorder="1" applyAlignment="1" applyProtection="1">
      <alignment horizontal="center" wrapText="1"/>
      <protection locked="0"/>
    </xf>
    <xf numFmtId="0" fontId="0" fillId="17" borderId="40" xfId="0" applyFill="1" applyBorder="1" applyAlignment="1">
      <alignment horizontal="left" vertical="center" wrapText="1"/>
    </xf>
    <xf numFmtId="0" fontId="0" fillId="17" borderId="60" xfId="0" applyFill="1" applyBorder="1" applyAlignment="1">
      <alignment horizontal="left" vertical="center" wrapText="1"/>
    </xf>
    <xf numFmtId="10" fontId="36" fillId="8" borderId="30" xfId="9" applyNumberFormat="1" applyBorder="1" applyAlignment="1" applyProtection="1">
      <alignment horizontal="center" vertical="center" wrapText="1"/>
      <protection locked="0"/>
    </xf>
    <xf numFmtId="10" fontId="36" fillId="8" borderId="56" xfId="9" applyNumberFormat="1" applyBorder="1" applyAlignment="1" applyProtection="1">
      <alignment horizontal="center" vertical="center" wrapText="1"/>
      <protection locked="0"/>
    </xf>
    <xf numFmtId="0" fontId="36" fillId="8" borderId="30" xfId="9" applyBorder="1" applyAlignment="1" applyProtection="1">
      <alignment horizontal="center" vertical="center" wrapText="1"/>
      <protection locked="0"/>
    </xf>
    <xf numFmtId="0" fontId="36" fillId="8" borderId="52" xfId="9" applyBorder="1" applyAlignment="1" applyProtection="1">
      <alignment horizontal="center" vertical="center" wrapText="1"/>
      <protection locked="0"/>
    </xf>
    <xf numFmtId="10" fontId="36" fillId="12" borderId="51" xfId="6" applyNumberFormat="1" applyFont="1" applyFill="1" applyBorder="1" applyAlignment="1" applyProtection="1">
      <alignment horizontal="center" vertical="center" wrapText="1"/>
      <protection locked="0"/>
    </xf>
    <xf numFmtId="10" fontId="36" fillId="12" borderId="56" xfId="6" applyNumberFormat="1" applyFont="1" applyFill="1" applyBorder="1" applyAlignment="1" applyProtection="1">
      <alignment horizontal="center" vertical="center" wrapText="1"/>
      <protection locked="0"/>
    </xf>
    <xf numFmtId="0" fontId="44" fillId="8" borderId="30" xfId="9" applyFont="1" applyBorder="1" applyAlignment="1" applyProtection="1">
      <alignment horizontal="center" vertical="center" wrapText="1"/>
      <protection locked="0"/>
    </xf>
    <xf numFmtId="0" fontId="44" fillId="8" borderId="53" xfId="9" applyFont="1" applyBorder="1" applyAlignment="1" applyProtection="1">
      <alignment horizontal="center" vertical="center" wrapText="1"/>
      <protection locked="0"/>
    </xf>
    <xf numFmtId="0" fontId="36" fillId="12" borderId="30" xfId="9" applyFill="1" applyBorder="1" applyAlignment="1" applyProtection="1">
      <alignment horizontal="center" vertical="center" wrapText="1"/>
      <protection locked="0"/>
    </xf>
    <xf numFmtId="0" fontId="36" fillId="12" borderId="53" xfId="9" applyFill="1" applyBorder="1" applyAlignment="1" applyProtection="1">
      <alignment horizontal="center" vertical="center" wrapText="1"/>
      <protection locked="0"/>
    </xf>
    <xf numFmtId="0" fontId="44" fillId="12" borderId="30" xfId="9" applyFont="1" applyFill="1" applyBorder="1" applyAlignment="1" applyProtection="1">
      <alignment horizontal="center" vertical="center" wrapText="1"/>
      <protection locked="0"/>
    </xf>
    <xf numFmtId="0" fontId="44" fillId="12" borderId="53" xfId="9" applyFont="1" applyFill="1" applyBorder="1" applyAlignment="1" applyProtection="1">
      <alignment horizontal="center" vertical="center" wrapText="1"/>
      <protection locked="0"/>
    </xf>
    <xf numFmtId="0" fontId="37" fillId="0" borderId="0" xfId="0" applyFont="1" applyAlignment="1">
      <alignment horizontal="left"/>
    </xf>
    <xf numFmtId="0" fontId="39" fillId="11" borderId="41" xfId="0" applyFont="1" applyFill="1" applyBorder="1" applyAlignment="1">
      <alignment horizontal="center" vertical="center" wrapText="1"/>
    </xf>
    <xf numFmtId="0" fontId="39" fillId="11" borderId="59" xfId="0" applyFont="1" applyFill="1" applyBorder="1" applyAlignment="1">
      <alignment horizontal="center" vertical="center" wrapText="1"/>
    </xf>
    <xf numFmtId="0" fontId="44" fillId="8" borderId="40" xfId="9" applyFont="1" applyBorder="1" applyAlignment="1" applyProtection="1">
      <alignment horizontal="center" vertical="center"/>
      <protection locked="0"/>
    </xf>
    <xf numFmtId="0" fontId="44" fillId="8" borderId="60" xfId="9" applyFont="1" applyBorder="1" applyAlignment="1" applyProtection="1">
      <alignment horizontal="center" vertical="center"/>
      <protection locked="0"/>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39" fillId="11" borderId="59" xfId="0" applyFont="1" applyFill="1" applyBorder="1" applyAlignment="1">
      <alignment horizontal="center" vertical="center"/>
    </xf>
    <xf numFmtId="0" fontId="59" fillId="11" borderId="52" xfId="0" applyFont="1" applyFill="1" applyBorder="1" applyAlignment="1">
      <alignment horizontal="center" vertical="center" wrapText="1"/>
    </xf>
    <xf numFmtId="0" fontId="59" fillId="11" borderId="53" xfId="0" applyFont="1" applyFill="1" applyBorder="1" applyAlignment="1">
      <alignment horizontal="center" vertical="center" wrapText="1"/>
    </xf>
    <xf numFmtId="0" fontId="48" fillId="12" borderId="52" xfId="9" applyFont="1" applyFill="1" applyBorder="1" applyAlignment="1" applyProtection="1">
      <alignment horizontal="center" vertical="center"/>
      <protection locked="0"/>
    </xf>
    <xf numFmtId="0" fontId="48" fillId="12" borderId="53" xfId="9" applyFont="1" applyFill="1" applyBorder="1" applyAlignment="1" applyProtection="1">
      <alignment horizontal="center" vertical="center"/>
      <protection locked="0"/>
    </xf>
    <xf numFmtId="0" fontId="39" fillId="11" borderId="52" xfId="0" applyFont="1" applyFill="1" applyBorder="1" applyAlignment="1">
      <alignment horizontal="center" vertical="center" wrapText="1"/>
    </xf>
    <xf numFmtId="0" fontId="39" fillId="11" borderId="53" xfId="0" applyFont="1" applyFill="1" applyBorder="1" applyAlignment="1">
      <alignment horizontal="center" vertical="center" wrapText="1"/>
    </xf>
    <xf numFmtId="0" fontId="36" fillId="12" borderId="52" xfId="9" applyFill="1" applyBorder="1" applyAlignment="1" applyProtection="1">
      <alignment horizontal="center" vertical="center"/>
      <protection locked="0"/>
    </xf>
    <xf numFmtId="0" fontId="36" fillId="12" borderId="53" xfId="9" applyFill="1" applyBorder="1" applyAlignment="1" applyProtection="1">
      <alignment horizontal="center" vertical="center"/>
      <protection locked="0"/>
    </xf>
    <xf numFmtId="0" fontId="39" fillId="11" borderId="48" xfId="0" applyFont="1" applyFill="1" applyBorder="1" applyAlignment="1">
      <alignment horizontal="center" vertical="center" wrapText="1"/>
    </xf>
    <xf numFmtId="0" fontId="36" fillId="12" borderId="51" xfId="9" applyFill="1" applyBorder="1" applyAlignment="1" applyProtection="1">
      <alignment horizontal="center" vertical="center" wrapText="1"/>
      <protection locked="0"/>
    </xf>
    <xf numFmtId="0" fontId="36" fillId="12" borderId="56" xfId="9" applyFill="1" applyBorder="1" applyAlignment="1" applyProtection="1">
      <alignment horizontal="center" vertical="center" wrapText="1"/>
      <protection locked="0"/>
    </xf>
    <xf numFmtId="0" fontId="36" fillId="12" borderId="30" xfId="9" applyFill="1" applyBorder="1" applyAlignment="1" applyProtection="1">
      <alignment horizontal="center"/>
      <protection locked="0"/>
    </xf>
    <xf numFmtId="0" fontId="36" fillId="12" borderId="53" xfId="9" applyFill="1" applyBorder="1" applyAlignment="1" applyProtection="1">
      <alignment horizontal="center"/>
      <protection locked="0"/>
    </xf>
    <xf numFmtId="0" fontId="36" fillId="8" borderId="53" xfId="9" applyBorder="1" applyAlignment="1" applyProtection="1">
      <alignment horizontal="center" vertical="center" wrapText="1"/>
      <protection locked="0"/>
    </xf>
    <xf numFmtId="0" fontId="48" fillId="8" borderId="52" xfId="9" applyFont="1" applyBorder="1" applyAlignment="1" applyProtection="1">
      <alignment horizontal="center" vertical="center"/>
      <protection locked="0"/>
    </xf>
    <xf numFmtId="0" fontId="25" fillId="3" borderId="20" xfId="0" applyFont="1" applyFill="1" applyBorder="1" applyAlignment="1">
      <alignment horizontal="center" vertical="center"/>
    </xf>
    <xf numFmtId="0" fontId="57" fillId="3" borderId="19" xfId="0" applyFont="1" applyFill="1" applyBorder="1" applyAlignment="1">
      <alignment horizontal="center" vertical="top" wrapText="1"/>
    </xf>
    <xf numFmtId="0" fontId="57" fillId="3" borderId="20" xfId="0" applyFont="1" applyFill="1" applyBorder="1" applyAlignment="1">
      <alignment horizontal="center" vertical="top" wrapText="1"/>
    </xf>
    <xf numFmtId="0" fontId="16" fillId="3" borderId="19" xfId="0" applyFont="1" applyFill="1" applyBorder="1" applyAlignment="1">
      <alignment horizontal="center" vertical="top" wrapText="1"/>
    </xf>
    <xf numFmtId="0" fontId="23" fillId="3" borderId="20" xfId="0" applyFont="1" applyFill="1" applyBorder="1" applyAlignment="1">
      <alignment horizontal="center" vertical="top" wrapText="1"/>
    </xf>
    <xf numFmtId="0" fontId="21" fillId="3" borderId="24" xfId="1" applyFill="1" applyBorder="1" applyAlignment="1" applyProtection="1">
      <alignment horizontal="center" vertical="top" wrapText="1"/>
    </xf>
    <xf numFmtId="0" fontId="21" fillId="3" borderId="25" xfId="1" applyFill="1" applyBorder="1" applyAlignment="1" applyProtection="1">
      <alignment horizontal="center" vertical="top" wrapText="1"/>
    </xf>
    <xf numFmtId="0" fontId="33" fillId="2" borderId="30" xfId="0" applyFont="1" applyFill="1" applyBorder="1" applyAlignment="1">
      <alignment horizontal="center" vertical="center"/>
    </xf>
    <xf numFmtId="0" fontId="33" fillId="2" borderId="52" xfId="0" applyFont="1" applyFill="1" applyBorder="1" applyAlignment="1">
      <alignment horizontal="center" vertical="center"/>
    </xf>
    <xf numFmtId="0" fontId="33" fillId="2" borderId="56" xfId="0" applyFont="1" applyFill="1" applyBorder="1" applyAlignment="1">
      <alignment horizontal="center" vertical="center"/>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10" fontId="36" fillId="12" borderId="30" xfId="9" applyNumberFormat="1" applyFill="1" applyBorder="1" applyAlignment="1" applyProtection="1">
      <alignment horizontal="center" vertical="center"/>
      <protection locked="0"/>
    </xf>
    <xf numFmtId="10" fontId="36" fillId="12" borderId="56" xfId="9" applyNumberFormat="1" applyFill="1" applyBorder="1" applyAlignment="1" applyProtection="1">
      <alignment horizontal="center" vertical="center"/>
      <protection locked="0"/>
    </xf>
    <xf numFmtId="0" fontId="36" fillId="12" borderId="37" xfId="9" applyFill="1" applyBorder="1" applyAlignment="1" applyProtection="1">
      <alignment horizontal="center" vertical="center"/>
      <protection locked="0"/>
    </xf>
    <xf numFmtId="0" fontId="36" fillId="12" borderId="44" xfId="9" applyFill="1" applyBorder="1" applyAlignment="1" applyProtection="1">
      <alignment horizontal="center" vertical="center"/>
      <protection locked="0"/>
    </xf>
    <xf numFmtId="0" fontId="36" fillId="9" borderId="40" xfId="9" applyFill="1" applyBorder="1" applyAlignment="1" applyProtection="1">
      <alignment horizontal="center" vertical="center"/>
      <protection locked="0"/>
    </xf>
    <xf numFmtId="0" fontId="36" fillId="9" borderId="60" xfId="9" applyFill="1" applyBorder="1" applyAlignment="1" applyProtection="1">
      <alignment horizontal="center" vertical="center"/>
      <protection locked="0"/>
    </xf>
    <xf numFmtId="0" fontId="36" fillId="8" borderId="40" xfId="9" applyBorder="1" applyAlignment="1" applyProtection="1">
      <alignment horizontal="center" vertical="center"/>
      <protection locked="0"/>
    </xf>
    <xf numFmtId="0" fontId="36" fillId="8" borderId="60" xfId="9" applyBorder="1" applyAlignment="1" applyProtection="1">
      <alignment horizontal="center" vertical="center"/>
      <protection locked="0"/>
    </xf>
    <xf numFmtId="0" fontId="0" fillId="17" borderId="57" xfId="0" applyFill="1" applyBorder="1" applyAlignment="1">
      <alignment horizontal="left" vertical="center" wrapText="1"/>
    </xf>
    <xf numFmtId="0" fontId="36" fillId="8" borderId="30" xfId="9" applyBorder="1" applyAlignment="1" applyProtection="1">
      <alignment horizontal="left" vertical="center" wrapText="1"/>
      <protection locked="0"/>
    </xf>
    <xf numFmtId="0" fontId="36" fillId="8" borderId="52" xfId="9" applyBorder="1" applyAlignment="1" applyProtection="1">
      <alignment horizontal="left" vertical="center" wrapText="1"/>
      <protection locked="0"/>
    </xf>
    <xf numFmtId="0" fontId="36" fillId="8" borderId="53" xfId="9" applyBorder="1" applyAlignment="1" applyProtection="1">
      <alignment horizontal="left" vertical="center" wrapText="1"/>
      <protection locked="0"/>
    </xf>
    <xf numFmtId="0" fontId="36" fillId="12" borderId="30" xfId="9" applyFill="1" applyBorder="1" applyAlignment="1" applyProtection="1">
      <alignment horizontal="left" vertical="center" wrapText="1"/>
      <protection locked="0"/>
    </xf>
    <xf numFmtId="0" fontId="36" fillId="12" borderId="52" xfId="9" applyFill="1" applyBorder="1" applyAlignment="1" applyProtection="1">
      <alignment horizontal="left" vertical="center" wrapText="1"/>
      <protection locked="0"/>
    </xf>
    <xf numFmtId="0" fontId="36" fillId="12" borderId="53" xfId="9" applyFill="1" applyBorder="1" applyAlignment="1" applyProtection="1">
      <alignment horizontal="left" vertical="center" wrapText="1"/>
      <protection locked="0"/>
    </xf>
    <xf numFmtId="0" fontId="36" fillId="12" borderId="40" xfId="9" applyFill="1" applyBorder="1" applyAlignment="1" applyProtection="1">
      <alignment horizontal="center" vertical="center"/>
      <protection locked="0"/>
    </xf>
    <xf numFmtId="0" fontId="36" fillId="12" borderId="60" xfId="9" applyFill="1" applyBorder="1" applyAlignment="1" applyProtection="1">
      <alignment horizontal="center" vertical="center"/>
      <protection locked="0"/>
    </xf>
    <xf numFmtId="0" fontId="0" fillId="17" borderId="55" xfId="0" applyFill="1" applyBorder="1" applyAlignment="1">
      <alignment horizontal="left" vertical="center" wrapText="1"/>
    </xf>
    <xf numFmtId="0" fontId="0" fillId="17" borderId="61" xfId="0" applyFill="1" applyBorder="1" applyAlignment="1">
      <alignment horizontal="left" vertical="center" wrapText="1"/>
    </xf>
    <xf numFmtId="0" fontId="36" fillId="8" borderId="37" xfId="9" applyBorder="1" applyAlignment="1" applyProtection="1">
      <alignment horizontal="center" vertical="center"/>
      <protection locked="0"/>
    </xf>
    <xf numFmtId="0" fontId="36" fillId="8" borderId="44" xfId="9" applyBorder="1" applyAlignment="1" applyProtection="1">
      <alignment horizontal="center" vertical="center"/>
      <protection locked="0"/>
    </xf>
    <xf numFmtId="0" fontId="36" fillId="8" borderId="52" xfId="9" applyBorder="1" applyAlignment="1" applyProtection="1">
      <alignment horizontal="center" vertical="center"/>
      <protection locked="0"/>
    </xf>
    <xf numFmtId="0" fontId="0" fillId="0" borderId="29" xfId="0" applyBorder="1" applyAlignment="1">
      <alignment horizontal="left" vertical="center" wrapText="1"/>
    </xf>
    <xf numFmtId="0" fontId="39" fillId="11" borderId="48" xfId="0" applyFont="1" applyFill="1" applyBorder="1" applyAlignment="1">
      <alignment horizontal="center" vertical="center"/>
    </xf>
    <xf numFmtId="0" fontId="36" fillId="8" borderId="30" xfId="9" applyBorder="1" applyAlignment="1" applyProtection="1">
      <alignment horizontal="center"/>
      <protection locked="0"/>
    </xf>
    <xf numFmtId="0" fontId="36" fillId="8" borderId="53" xfId="9" applyBorder="1" applyAlignment="1" applyProtection="1">
      <alignment horizont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36" fillId="8" borderId="56" xfId="9" applyBorder="1" applyAlignment="1" applyProtection="1">
      <alignment horizontal="center" vertical="center" wrapText="1"/>
      <protection locked="0"/>
    </xf>
  </cellXfs>
  <cellStyles count="10">
    <cellStyle name="Bad" xfId="3" builtinId="27"/>
    <cellStyle name="Comma" xfId="4" builtinId="3"/>
    <cellStyle name="Good" xfId="2" builtinId="26"/>
    <cellStyle name="Hyperlink" xfId="1" builtinId="8"/>
    <cellStyle name="Millares 2" xfId="5" xr:uid="{00000000-0005-0000-0000-000004000000}"/>
    <cellStyle name="Millares 2 2 2" xfId="8" xr:uid="{0080264D-1461-4C81-B4B2-026A7826FF5E}"/>
    <cellStyle name="Neutral 2" xfId="9" xr:uid="{A7ED7A23-F0F3-44AA-B0AF-1B6975155967}"/>
    <cellStyle name="Normal" xfId="0" builtinId="0"/>
    <cellStyle name="Normal 4" xfId="7" xr:uid="{13275C99-E284-4961-BA62-7B521CB4A99A}"/>
    <cellStyle name="Percent" xfId="6" builtinId="5"/>
  </cellStyles>
  <dxfs count="0"/>
  <tableStyles count="0" defaultTableStyle="TableStyleMedium9" defaultPivotStyle="PivotStyleLight16"/>
  <colors>
    <mruColors>
      <color rgb="FFFF00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checked="Checked"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7</xdr:row>
          <xdr:rowOff>295275</xdr:rowOff>
        </xdr:from>
        <xdr:to>
          <xdr:col>6</xdr:col>
          <xdr:colOff>2552700</xdr:colOff>
          <xdr:row>7</xdr:row>
          <xdr:rowOff>447675</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6</xdr:col>
          <xdr:colOff>1362075</xdr:colOff>
          <xdr:row>7</xdr:row>
          <xdr:rowOff>257175</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252107" y="6327321"/>
              <a:ext cx="1066800" cy="5226504"/>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252107" y="11525250"/>
              <a:ext cx="1066800" cy="477611"/>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252107" y="11974286"/>
              <a:ext cx="1066800" cy="464003"/>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252107" y="12409714"/>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4517571" y="3755571"/>
              <a:ext cx="1066800" cy="2600325"/>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4517571" y="6332334"/>
              <a:ext cx="1066800" cy="5226504"/>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252107" y="15226393"/>
              <a:ext cx="1066800" cy="273503"/>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252107" y="15471321"/>
              <a:ext cx="1066800" cy="2273754"/>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252107" y="17716500"/>
              <a:ext cx="1066800" cy="423182"/>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252107" y="18111107"/>
              <a:ext cx="1066800" cy="1797504"/>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252107" y="19880036"/>
              <a:ext cx="1066800" cy="1607003"/>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252107" y="21458464"/>
              <a:ext cx="1066800" cy="3253468"/>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252107" y="24683357"/>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252107" y="26357036"/>
              <a:ext cx="1066800" cy="3784146"/>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252107" y="30112607"/>
              <a:ext cx="1066800" cy="1538968"/>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252107" y="31623000"/>
              <a:ext cx="1066800" cy="2219325"/>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4517571" y="31623000"/>
              <a:ext cx="1066800" cy="2219325"/>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4517571" y="30112607"/>
              <a:ext cx="1066800" cy="1538968"/>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4517571" y="26357036"/>
              <a:ext cx="1066800" cy="3784146"/>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4517571" y="24683357"/>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4517571" y="21458464"/>
              <a:ext cx="1066800" cy="3253468"/>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4517571" y="19880036"/>
              <a:ext cx="1066800" cy="1607003"/>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4517571" y="18111107"/>
              <a:ext cx="1066800" cy="1797504"/>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4517571" y="17716500"/>
              <a:ext cx="1066800" cy="423182"/>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4517571" y="15471321"/>
              <a:ext cx="1066800" cy="2273754"/>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4517571" y="15226393"/>
              <a:ext cx="1066800" cy="273503"/>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4517571" y="12409714"/>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4517571" y="11525250"/>
              <a:ext cx="1066800" cy="477611"/>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4517571" y="11974286"/>
              <a:ext cx="1066800" cy="464003"/>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252107" y="3755571"/>
              <a:ext cx="1066800" cy="2600325"/>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52107" y="44617821"/>
          <a:ext cx="126475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4517571" y="37147500"/>
              <a:ext cx="1066800" cy="503464"/>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4555671" y="44779746"/>
              <a:ext cx="197167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4517571" y="50673000"/>
              <a:ext cx="1855304" cy="762000"/>
              <a:chOff x="3048000" y="14817587"/>
              <a:chExt cx="1855304"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40</xdr:row>
          <xdr:rowOff>0</xdr:rowOff>
        </xdr:from>
        <xdr:to>
          <xdr:col>5</xdr:col>
          <xdr:colOff>474179</xdr:colOff>
          <xdr:row>41</xdr:row>
          <xdr:rowOff>0</xdr:rowOff>
        </xdr:to>
        <xdr:grpSp>
          <xdr:nvGrpSpPr>
            <xdr:cNvPr id="2" name="Group 5">
              <a:extLst>
                <a:ext uri="{FF2B5EF4-FFF2-40B4-BE49-F238E27FC236}">
                  <a16:creationId xmlns:a16="http://schemas.microsoft.com/office/drawing/2014/main" id="{00000000-0008-0000-0500-000002000000}"/>
                </a:ext>
              </a:extLst>
            </xdr:cNvPr>
            <xdr:cNvGrpSpPr/>
          </xdr:nvGrpSpPr>
          <xdr:grpSpPr>
            <a:xfrm>
              <a:off x="6259286" y="22261286"/>
              <a:ext cx="2270322" cy="571500"/>
              <a:chOff x="3048002" y="14817587"/>
              <a:chExt cx="1855302" cy="219075"/>
            </a:xfrm>
          </xdr:grpSpPr>
          <xdr:sp macro="" textlink="">
            <xdr:nvSpPr>
              <xdr:cNvPr id="52225" name="Check Box 1" hidden="1">
                <a:extLst>
                  <a:ext uri="{63B3BB69-23CF-44E3-9099-C40C66FF867C}">
                    <a14:compatExt spid="_x0000_s52225"/>
                  </a:ext>
                  <a:ext uri="{FF2B5EF4-FFF2-40B4-BE49-F238E27FC236}">
                    <a16:creationId xmlns:a16="http://schemas.microsoft.com/office/drawing/2014/main" id="{00000000-0008-0000-0500-000001CC0000}"/>
                  </a:ext>
                </a:extLst>
              </xdr:cNvPr>
              <xdr:cNvSpPr/>
            </xdr:nvSpPr>
            <xdr:spPr bwMode="auto">
              <a:xfrm>
                <a:off x="3048002" y="14817587"/>
                <a:ext cx="51435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52226" name="Check Box 2" hidden="1">
                <a:extLst>
                  <a:ext uri="{63B3BB69-23CF-44E3-9099-C40C66FF867C}">
                    <a14:compatExt spid="_x0000_s52226"/>
                  </a:ext>
                  <a:ext uri="{FF2B5EF4-FFF2-40B4-BE49-F238E27FC236}">
                    <a16:creationId xmlns:a16="http://schemas.microsoft.com/office/drawing/2014/main" id="{00000000-0008-0000-0500-000002CC0000}"/>
                  </a:ext>
                </a:extLst>
              </xdr:cNvPr>
              <xdr:cNvSpPr/>
            </xdr:nvSpPr>
            <xdr:spPr bwMode="auto">
              <a:xfrm>
                <a:off x="3600450" y="14817587"/>
                <a:ext cx="514352"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52227" name="Check Box 3" hidden="1">
                <a:extLst>
                  <a:ext uri="{63B3BB69-23CF-44E3-9099-C40C66FF867C}">
                    <a14:compatExt spid="_x0000_s52227"/>
                  </a:ext>
                  <a:ext uri="{FF2B5EF4-FFF2-40B4-BE49-F238E27FC236}">
                    <a16:creationId xmlns:a16="http://schemas.microsoft.com/office/drawing/2014/main" id="{00000000-0008-0000-0500-000003CC0000}"/>
                  </a:ext>
                </a:extLst>
              </xdr:cNvPr>
              <xdr:cNvSpPr/>
            </xdr:nvSpPr>
            <xdr:spPr bwMode="auto">
              <a:xfrm>
                <a:off x="4105695" y="14817587"/>
                <a:ext cx="79760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1997074</xdr:colOff>
          <xdr:row>38</xdr:row>
          <xdr:rowOff>0</xdr:rowOff>
        </xdr:from>
        <xdr:to>
          <xdr:col>3</xdr:col>
          <xdr:colOff>1219200</xdr:colOff>
          <xdr:row>38</xdr:row>
          <xdr:rowOff>333375</xdr:rowOff>
        </xdr:to>
        <xdr:grpSp>
          <xdr:nvGrpSpPr>
            <xdr:cNvPr id="2" name="Group 135">
              <a:extLst>
                <a:ext uri="{FF2B5EF4-FFF2-40B4-BE49-F238E27FC236}">
                  <a16:creationId xmlns:a16="http://schemas.microsoft.com/office/drawing/2014/main" id="{00000000-0008-0000-0900-000002000000}"/>
                </a:ext>
              </a:extLst>
            </xdr:cNvPr>
            <xdr:cNvGrpSpPr>
              <a:grpSpLocks/>
            </xdr:cNvGrpSpPr>
          </xdr:nvGrpSpPr>
          <xdr:grpSpPr bwMode="auto">
            <a:xfrm>
              <a:off x="2219324" y="34395833"/>
              <a:ext cx="1222376" cy="333375"/>
              <a:chOff x="30480" y="148175"/>
              <a:chExt cx="10668" cy="2191"/>
            </a:xfrm>
          </xdr:grpSpPr>
          <xdr:sp macro="" textlink="">
            <xdr:nvSpPr>
              <xdr:cNvPr id="63489" name="Check Box 1" hidden="1">
                <a:extLst>
                  <a:ext uri="{63B3BB69-23CF-44E3-9099-C40C66FF867C}">
                    <a14:compatExt spid="_x0000_s63489"/>
                  </a:ext>
                  <a:ext uri="{FF2B5EF4-FFF2-40B4-BE49-F238E27FC236}">
                    <a16:creationId xmlns:a16="http://schemas.microsoft.com/office/drawing/2014/main" id="{00000000-0008-0000-0900-000001F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63490" name="Check Box 2" hidden="1">
                <a:extLst>
                  <a:ext uri="{63B3BB69-23CF-44E3-9099-C40C66FF867C}">
                    <a14:compatExt spid="_x0000_s63490"/>
                  </a:ext>
                  <a:ext uri="{FF2B5EF4-FFF2-40B4-BE49-F238E27FC236}">
                    <a16:creationId xmlns:a16="http://schemas.microsoft.com/office/drawing/2014/main" id="{00000000-0008-0000-0900-000002F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oneCellAnchor>
    <xdr:from>
      <xdr:col>1</xdr:col>
      <xdr:colOff>23131</xdr:colOff>
      <xdr:row>1</xdr:row>
      <xdr:rowOff>36739</xdr:rowOff>
    </xdr:from>
    <xdr:ext cx="1417647" cy="1038225"/>
    <xdr:pic>
      <xdr:nvPicPr>
        <xdr:cNvPr id="2" name="logo-image" descr="Home">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4156" y="227239"/>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AF%20Junta%20-%20Revisi&#243;n%20de%20proyectos\Per&#250;%20-%20AYNINAKUY\INFORMES%20ANUALES\CONDESAN\ANNEX%20-%20FINANCIAL%20DATA%20-%2020191023%20AYNINACUY%20PPR-Template_Amended-March-20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Execution"/>
      <sheetName val="Period Cost"/>
      <sheetName val="2018"/>
      <sheetName val="2019"/>
      <sheetName val="Risk Assesment"/>
      <sheetName val="ESP Compliance"/>
      <sheetName val="GP Compliance"/>
      <sheetName val="ESP and GP Guidance notes"/>
      <sheetName val="Rating"/>
      <sheetName val="Project Indicators"/>
      <sheetName val="Lessons Learned"/>
      <sheetName val="Results Tracker"/>
      <sheetName val="Units for Indicators"/>
    </sheetNames>
    <sheetDataSet>
      <sheetData sheetId="0"/>
      <sheetData sheetId="1"/>
      <sheetData sheetId="2"/>
      <sheetData sheetId="3">
        <row r="10">
          <cell r="D10">
            <v>107913.58</v>
          </cell>
        </row>
        <row r="18">
          <cell r="B18" t="str">
            <v>Product  1.2.2.:  Vulnerable  physical,  natural,  and social  assets  strengthened  in  response  to  climate change impacts, including variability.</v>
          </cell>
        </row>
        <row r="20">
          <cell r="B20" t="str">
            <v>Products   1.2.4:   Construction   of   reservoirs   for
storage of rainfall, runs or natural sources (springs).</v>
          </cell>
        </row>
        <row r="60">
          <cell r="D60">
            <v>65949.78</v>
          </cell>
        </row>
        <row r="64">
          <cell r="D64">
            <v>457.53000000000003</v>
          </cell>
        </row>
        <row r="68">
          <cell r="D68">
            <v>230.07</v>
          </cell>
        </row>
        <row r="74">
          <cell r="D74">
            <v>4536.51</v>
          </cell>
        </row>
      </sheetData>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mctorres@caf.com%20/" TargetMode="External"/><Relationship Id="rId7" Type="http://schemas.openxmlformats.org/officeDocument/2006/relationships/printerSettings" Target="../printerSettings/printerSettings1.bin"/><Relationship Id="rId2" Type="http://schemas.openxmlformats.org/officeDocument/2006/relationships/hyperlink" Target="mailto:mariangelicasv@hotmail.com" TargetMode="External"/><Relationship Id="rId1" Type="http://schemas.openxmlformats.org/officeDocument/2006/relationships/hyperlink" Target="https://www.copasa.gob.pe/proyectos/proyecto-ayninakuy/" TargetMode="External"/><Relationship Id="rId6" Type="http://schemas.openxmlformats.org/officeDocument/2006/relationships/hyperlink" Target="mailto:jabarcah@copasa.gob.pe" TargetMode="External"/><Relationship Id="rId5" Type="http://schemas.openxmlformats.org/officeDocument/2006/relationships/hyperlink" Target="mailto:rmorales@minam.gob.pe" TargetMode="External"/><Relationship Id="rId4" Type="http://schemas.openxmlformats.org/officeDocument/2006/relationships/hyperlink" Target="mailto:maria.arguello@condesan.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mariangelicasv@hotmail.com" TargetMode="External"/><Relationship Id="rId1" Type="http://schemas.openxmlformats.org/officeDocument/2006/relationships/hyperlink" Target="mailto:mctorres@caf.com"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249977111117893"/>
  </sheetPr>
  <dimension ref="A1:P189"/>
  <sheetViews>
    <sheetView topLeftCell="A7" zoomScale="85" zoomScaleNormal="85" workbookViewId="0">
      <selection activeCell="G13" sqref="G13"/>
    </sheetView>
  </sheetViews>
  <sheetFormatPr defaultColWidth="102.28515625" defaultRowHeight="15" x14ac:dyDescent="0.25"/>
  <cols>
    <col min="1" max="1" width="2.42578125" style="1" customWidth="1"/>
    <col min="2" max="2" width="9.85546875" style="79" customWidth="1"/>
    <col min="3" max="3" width="24.140625" style="79" customWidth="1"/>
    <col min="4" max="4" width="87.28515625" style="1" customWidth="1"/>
    <col min="5" max="5" width="10.140625" style="1" customWidth="1"/>
    <col min="6" max="6" width="9.28515625" style="1" customWidth="1"/>
    <col min="7" max="7" width="12.28515625" style="1" customWidth="1"/>
    <col min="8" max="8" width="15.42578125" style="1" hidden="1" customWidth="1"/>
    <col min="9" max="13" width="0" style="1" hidden="1" customWidth="1"/>
    <col min="14" max="15" width="9.28515625" style="1" hidden="1" customWidth="1"/>
    <col min="16" max="16" width="0" style="1" hidden="1" customWidth="1"/>
    <col min="17" max="251" width="9.28515625" style="1" customWidth="1"/>
    <col min="252" max="252" width="2.7109375" style="1" customWidth="1"/>
    <col min="253" max="254" width="9.28515625" style="1" customWidth="1"/>
    <col min="255" max="255" width="17.28515625" style="1" customWidth="1"/>
    <col min="256" max="16384" width="102.28515625" style="1"/>
  </cols>
  <sheetData>
    <row r="1" spans="2:16" ht="15.75" thickBot="1" x14ac:dyDescent="0.3"/>
    <row r="2" spans="2:16" ht="15.75" thickBot="1" x14ac:dyDescent="0.3">
      <c r="B2" s="80"/>
      <c r="C2" s="81"/>
      <c r="D2" s="43"/>
      <c r="E2" s="44"/>
    </row>
    <row r="3" spans="2:16" ht="19.5" thickBot="1" x14ac:dyDescent="0.35">
      <c r="B3" s="82"/>
      <c r="C3" s="83"/>
      <c r="D3" s="61" t="s">
        <v>773</v>
      </c>
      <c r="E3" s="53"/>
    </row>
    <row r="4" spans="2:16" ht="15.75" thickBot="1" x14ac:dyDescent="0.3">
      <c r="B4" s="82"/>
      <c r="C4" s="83"/>
      <c r="D4" s="52" t="s">
        <v>780</v>
      </c>
      <c r="E4" s="53"/>
    </row>
    <row r="5" spans="2:16" ht="15.75" thickBot="1" x14ac:dyDescent="0.3">
      <c r="B5" s="82"/>
      <c r="C5" s="86" t="s">
        <v>268</v>
      </c>
      <c r="D5" s="271" t="s">
        <v>1051</v>
      </c>
      <c r="E5" s="53"/>
    </row>
    <row r="6" spans="2:16" s="2" customFormat="1" ht="15.75" thickBot="1" x14ac:dyDescent="0.3">
      <c r="B6" s="84"/>
      <c r="C6" s="59"/>
      <c r="D6" s="30"/>
      <c r="E6" s="28"/>
      <c r="G6" s="1"/>
      <c r="H6" s="1"/>
      <c r="I6" s="1"/>
      <c r="J6" s="1"/>
      <c r="K6" s="1"/>
      <c r="L6" s="1"/>
      <c r="M6" s="1"/>
      <c r="N6" s="1"/>
      <c r="O6" s="1"/>
      <c r="P6" s="1"/>
    </row>
    <row r="7" spans="2:16" s="2" customFormat="1" ht="30.75" customHeight="1" thickBot="1" x14ac:dyDescent="0.3">
      <c r="B7" s="84"/>
      <c r="C7" s="54" t="s">
        <v>210</v>
      </c>
      <c r="D7" s="10" t="s">
        <v>836</v>
      </c>
      <c r="E7" s="28"/>
      <c r="G7" s="1"/>
      <c r="H7" s="1"/>
      <c r="I7" s="1"/>
      <c r="J7" s="1"/>
      <c r="K7" s="1"/>
      <c r="L7" s="1"/>
      <c r="M7" s="1"/>
      <c r="N7" s="1"/>
      <c r="O7" s="1"/>
      <c r="P7" s="1"/>
    </row>
    <row r="8" spans="2:16" s="2" customFormat="1" hidden="1" x14ac:dyDescent="0.25">
      <c r="B8" s="82"/>
      <c r="C8" s="83"/>
      <c r="D8" s="52"/>
      <c r="E8" s="28"/>
      <c r="G8" s="1"/>
      <c r="H8" s="1"/>
      <c r="I8" s="1"/>
      <c r="J8" s="1"/>
      <c r="K8" s="1"/>
      <c r="L8" s="1"/>
      <c r="M8" s="1"/>
      <c r="N8" s="1"/>
      <c r="O8" s="1"/>
      <c r="P8" s="1"/>
    </row>
    <row r="9" spans="2:16" s="2" customFormat="1" hidden="1" x14ac:dyDescent="0.25">
      <c r="B9" s="82"/>
      <c r="C9" s="83"/>
      <c r="D9" s="52"/>
      <c r="E9" s="28"/>
      <c r="G9" s="1"/>
      <c r="H9" s="1"/>
      <c r="I9" s="1"/>
      <c r="J9" s="1"/>
      <c r="K9" s="1"/>
      <c r="L9" s="1"/>
      <c r="M9" s="1"/>
      <c r="N9" s="1"/>
      <c r="O9" s="1"/>
      <c r="P9" s="1"/>
    </row>
    <row r="10" spans="2:16" s="2" customFormat="1" hidden="1" x14ac:dyDescent="0.25">
      <c r="B10" s="82"/>
      <c r="C10" s="83"/>
      <c r="D10" s="52"/>
      <c r="E10" s="28"/>
      <c r="G10" s="1"/>
      <c r="H10" s="1"/>
      <c r="I10" s="1"/>
      <c r="J10" s="1"/>
      <c r="K10" s="1"/>
      <c r="L10" s="1"/>
      <c r="M10" s="1"/>
      <c r="N10" s="1"/>
      <c r="O10" s="1"/>
      <c r="P10" s="1"/>
    </row>
    <row r="11" spans="2:16" s="2" customFormat="1" hidden="1" x14ac:dyDescent="0.25">
      <c r="B11" s="82"/>
      <c r="C11" s="83"/>
      <c r="D11" s="52"/>
      <c r="E11" s="28"/>
      <c r="G11" s="1"/>
      <c r="H11" s="1"/>
      <c r="I11" s="1"/>
      <c r="J11" s="1"/>
      <c r="K11" s="1"/>
      <c r="L11" s="1"/>
      <c r="M11" s="1"/>
      <c r="N11" s="1"/>
      <c r="O11" s="1"/>
      <c r="P11" s="1"/>
    </row>
    <row r="12" spans="2:16" s="2" customFormat="1" ht="15.75" thickBot="1" x14ac:dyDescent="0.3">
      <c r="B12" s="84"/>
      <c r="C12" s="59"/>
      <c r="D12" s="30"/>
      <c r="E12" s="28"/>
      <c r="G12" s="1"/>
      <c r="H12" s="1"/>
      <c r="I12" s="1"/>
      <c r="J12" s="1"/>
      <c r="K12" s="1"/>
      <c r="L12" s="1"/>
      <c r="M12" s="1"/>
      <c r="N12" s="1"/>
      <c r="O12" s="1"/>
      <c r="P12" s="1"/>
    </row>
    <row r="13" spans="2:16" s="2" customFormat="1" ht="215.25" customHeight="1" thickBot="1" x14ac:dyDescent="0.3">
      <c r="B13" s="84"/>
      <c r="C13" s="55" t="s">
        <v>0</v>
      </c>
      <c r="D13" s="10" t="s">
        <v>837</v>
      </c>
      <c r="E13" s="28"/>
      <c r="G13" s="1"/>
      <c r="H13" s="1"/>
      <c r="I13" s="1"/>
      <c r="J13" s="1"/>
      <c r="K13" s="1"/>
      <c r="L13" s="1"/>
      <c r="M13" s="1"/>
      <c r="N13" s="1"/>
      <c r="O13" s="1"/>
      <c r="P13" s="1"/>
    </row>
    <row r="14" spans="2:16" s="2" customFormat="1" ht="15.75" thickBot="1" x14ac:dyDescent="0.3">
      <c r="B14" s="84"/>
      <c r="C14" s="59"/>
      <c r="D14" s="30"/>
      <c r="E14" s="28"/>
      <c r="G14" s="1"/>
      <c r="H14" s="1" t="s">
        <v>1</v>
      </c>
      <c r="I14" s="1" t="s">
        <v>2</v>
      </c>
      <c r="J14" s="1"/>
      <c r="K14" s="1" t="s">
        <v>3</v>
      </c>
      <c r="L14" s="1" t="s">
        <v>4</v>
      </c>
      <c r="M14" s="1" t="s">
        <v>5</v>
      </c>
      <c r="N14" s="1" t="s">
        <v>6</v>
      </c>
      <c r="O14" s="1" t="s">
        <v>7</v>
      </c>
      <c r="P14" s="1" t="s">
        <v>8</v>
      </c>
    </row>
    <row r="15" spans="2:16" s="2" customFormat="1" x14ac:dyDescent="0.25">
      <c r="B15" s="84"/>
      <c r="C15" s="56" t="s">
        <v>201</v>
      </c>
      <c r="D15" s="11" t="s">
        <v>838</v>
      </c>
      <c r="E15" s="28"/>
      <c r="G15" s="1"/>
      <c r="H15" s="3" t="s">
        <v>9</v>
      </c>
      <c r="I15" s="1" t="s">
        <v>10</v>
      </c>
      <c r="J15" s="1" t="s">
        <v>11</v>
      </c>
      <c r="K15" s="1" t="s">
        <v>12</v>
      </c>
      <c r="L15" s="1">
        <v>1</v>
      </c>
      <c r="M15" s="1">
        <v>1</v>
      </c>
      <c r="N15" s="1" t="s">
        <v>13</v>
      </c>
      <c r="O15" s="1" t="s">
        <v>14</v>
      </c>
      <c r="P15" s="1" t="s">
        <v>15</v>
      </c>
    </row>
    <row r="16" spans="2:16" s="2" customFormat="1" ht="29.25" customHeight="1" x14ac:dyDescent="0.25">
      <c r="B16" s="563" t="s">
        <v>258</v>
      </c>
      <c r="C16" s="564"/>
      <c r="D16" s="212" t="s">
        <v>839</v>
      </c>
      <c r="E16" s="28"/>
      <c r="G16" s="1"/>
      <c r="H16" s="3" t="s">
        <v>16</v>
      </c>
      <c r="I16" s="1" t="s">
        <v>17</v>
      </c>
      <c r="J16" s="1" t="s">
        <v>18</v>
      </c>
      <c r="K16" s="1" t="s">
        <v>19</v>
      </c>
      <c r="L16" s="1">
        <v>2</v>
      </c>
      <c r="M16" s="1">
        <v>2</v>
      </c>
      <c r="N16" s="1" t="s">
        <v>20</v>
      </c>
      <c r="O16" s="1" t="s">
        <v>21</v>
      </c>
      <c r="P16" s="1" t="s">
        <v>22</v>
      </c>
    </row>
    <row r="17" spans="2:16" s="2" customFormat="1" x14ac:dyDescent="0.25">
      <c r="B17" s="84"/>
      <c r="C17" s="56" t="s">
        <v>206</v>
      </c>
      <c r="D17" s="12" t="s">
        <v>840</v>
      </c>
      <c r="E17" s="28"/>
      <c r="G17" s="1"/>
      <c r="H17" s="3" t="s">
        <v>23</v>
      </c>
      <c r="I17" s="1" t="s">
        <v>24</v>
      </c>
      <c r="J17" s="1"/>
      <c r="K17" s="1" t="s">
        <v>25</v>
      </c>
      <c r="L17" s="1">
        <v>3</v>
      </c>
      <c r="M17" s="1">
        <v>3</v>
      </c>
      <c r="N17" s="1" t="s">
        <v>26</v>
      </c>
      <c r="O17" s="1" t="s">
        <v>27</v>
      </c>
      <c r="P17" s="1" t="s">
        <v>28</v>
      </c>
    </row>
    <row r="18" spans="2:16" s="2" customFormat="1" x14ac:dyDescent="0.25">
      <c r="B18" s="85"/>
      <c r="C18" s="55" t="s">
        <v>202</v>
      </c>
      <c r="D18" s="12" t="s">
        <v>141</v>
      </c>
      <c r="E18" s="28"/>
      <c r="G18" s="1"/>
      <c r="H18" s="3" t="s">
        <v>29</v>
      </c>
      <c r="I18" s="1"/>
      <c r="J18" s="1"/>
      <c r="K18" s="1" t="s">
        <v>30</v>
      </c>
      <c r="L18" s="1">
        <v>5</v>
      </c>
      <c r="M18" s="1">
        <v>5</v>
      </c>
      <c r="N18" s="1" t="s">
        <v>31</v>
      </c>
      <c r="O18" s="1" t="s">
        <v>32</v>
      </c>
      <c r="P18" s="1" t="s">
        <v>33</v>
      </c>
    </row>
    <row r="19" spans="2:16" s="2" customFormat="1" ht="96" customHeight="1" thickBot="1" x14ac:dyDescent="0.3">
      <c r="B19" s="569" t="s">
        <v>203</v>
      </c>
      <c r="C19" s="570"/>
      <c r="D19" s="213" t="s">
        <v>988</v>
      </c>
      <c r="E19" s="28"/>
      <c r="G19" s="1"/>
      <c r="H19" s="3" t="s">
        <v>34</v>
      </c>
      <c r="I19" s="1"/>
      <c r="J19" s="1"/>
      <c r="K19" s="1" t="s">
        <v>35</v>
      </c>
      <c r="L19" s="1"/>
      <c r="M19" s="1"/>
      <c r="N19" s="1"/>
      <c r="O19" s="1" t="s">
        <v>36</v>
      </c>
      <c r="P19" s="1" t="s">
        <v>37</v>
      </c>
    </row>
    <row r="20" spans="2:16" s="2" customFormat="1" x14ac:dyDescent="0.25">
      <c r="B20" s="84"/>
      <c r="C20" s="55"/>
      <c r="D20" s="30"/>
      <c r="E20" s="53"/>
      <c r="F20" s="3"/>
      <c r="G20" s="1"/>
      <c r="H20" s="1"/>
      <c r="J20" s="1"/>
      <c r="K20" s="1"/>
      <c r="L20" s="1"/>
      <c r="M20" s="1" t="s">
        <v>38</v>
      </c>
      <c r="N20" s="1" t="s">
        <v>39</v>
      </c>
    </row>
    <row r="21" spans="2:16" s="2" customFormat="1" x14ac:dyDescent="0.25">
      <c r="B21" s="84"/>
      <c r="C21" s="86" t="s">
        <v>205</v>
      </c>
      <c r="D21" s="30"/>
      <c r="E21" s="53"/>
      <c r="F21" s="3"/>
      <c r="G21" s="1"/>
      <c r="H21" s="1"/>
      <c r="J21" s="1"/>
      <c r="K21" s="1"/>
      <c r="L21" s="1"/>
      <c r="M21" s="1" t="s">
        <v>40</v>
      </c>
      <c r="N21" s="1" t="s">
        <v>41</v>
      </c>
    </row>
    <row r="22" spans="2:16" s="2" customFormat="1" ht="15.75" thickBot="1" x14ac:dyDescent="0.3">
      <c r="B22" s="84"/>
      <c r="C22" s="87" t="s">
        <v>208</v>
      </c>
      <c r="D22" s="30"/>
      <c r="E22" s="28"/>
      <c r="G22" s="1"/>
      <c r="H22" s="3" t="s">
        <v>42</v>
      </c>
      <c r="I22" s="1"/>
      <c r="J22" s="1"/>
      <c r="L22" s="1"/>
      <c r="M22" s="1"/>
      <c r="N22" s="1"/>
      <c r="O22" s="1" t="s">
        <v>43</v>
      </c>
      <c r="P22" s="1" t="s">
        <v>44</v>
      </c>
    </row>
    <row r="23" spans="2:16" s="2" customFormat="1" x14ac:dyDescent="0.25">
      <c r="B23" s="567" t="s">
        <v>207</v>
      </c>
      <c r="C23" s="568"/>
      <c r="D23" s="561" t="s">
        <v>841</v>
      </c>
      <c r="E23" s="28"/>
      <c r="G23" s="1"/>
      <c r="H23" s="3"/>
      <c r="I23" s="1"/>
      <c r="J23" s="1"/>
      <c r="L23" s="1"/>
      <c r="M23" s="1"/>
      <c r="N23" s="1"/>
      <c r="O23" s="1"/>
      <c r="P23" s="1"/>
    </row>
    <row r="24" spans="2:16" s="2" customFormat="1" ht="4.5" customHeight="1" x14ac:dyDescent="0.25">
      <c r="B24" s="567"/>
      <c r="C24" s="568"/>
      <c r="D24" s="562"/>
      <c r="E24" s="28"/>
      <c r="G24" s="1"/>
      <c r="H24" s="3"/>
      <c r="I24" s="1"/>
      <c r="J24" s="1"/>
      <c r="L24" s="1"/>
      <c r="M24" s="1"/>
      <c r="N24" s="1"/>
      <c r="O24" s="1"/>
      <c r="P24" s="1"/>
    </row>
    <row r="25" spans="2:16" s="2" customFormat="1" ht="27.75" customHeight="1" x14ac:dyDescent="0.25">
      <c r="B25" s="567" t="s">
        <v>262</v>
      </c>
      <c r="C25" s="568"/>
      <c r="D25" s="214" t="s">
        <v>842</v>
      </c>
      <c r="E25" s="28"/>
      <c r="F25" s="1"/>
      <c r="G25" s="3"/>
      <c r="H25" s="1"/>
      <c r="I25" s="1"/>
      <c r="K25" s="1"/>
      <c r="L25" s="1"/>
      <c r="M25" s="1"/>
      <c r="N25" s="1" t="s">
        <v>45</v>
      </c>
      <c r="O25" s="1" t="s">
        <v>46</v>
      </c>
    </row>
    <row r="26" spans="2:16" s="2" customFormat="1" ht="27" customHeight="1" x14ac:dyDescent="0.25">
      <c r="B26" s="567" t="s">
        <v>209</v>
      </c>
      <c r="C26" s="568"/>
      <c r="D26" s="214" t="s">
        <v>843</v>
      </c>
      <c r="E26" s="28"/>
      <c r="F26" s="1"/>
      <c r="G26" s="3"/>
      <c r="H26" s="1"/>
      <c r="I26" s="1"/>
      <c r="K26" s="1"/>
      <c r="L26" s="1"/>
      <c r="M26" s="1"/>
      <c r="N26" s="1" t="s">
        <v>47</v>
      </c>
      <c r="O26" s="1" t="s">
        <v>48</v>
      </c>
    </row>
    <row r="27" spans="2:16" s="2" customFormat="1" ht="28.5" customHeight="1" x14ac:dyDescent="0.25">
      <c r="B27" s="565" t="s">
        <v>767</v>
      </c>
      <c r="C27" s="566"/>
      <c r="D27" s="14"/>
      <c r="E27" s="57"/>
      <c r="F27" s="1"/>
      <c r="G27" s="3"/>
      <c r="H27" s="1"/>
      <c r="I27" s="1"/>
      <c r="J27" s="1"/>
      <c r="K27" s="1"/>
      <c r="L27" s="1"/>
      <c r="M27" s="1"/>
      <c r="N27" s="1"/>
      <c r="O27" s="1"/>
    </row>
    <row r="28" spans="2:16" s="2" customFormat="1" ht="27.75" customHeight="1" x14ac:dyDescent="0.25">
      <c r="B28" s="215"/>
      <c r="C28" s="211"/>
      <c r="D28" s="198"/>
      <c r="E28" s="57"/>
      <c r="F28" s="1"/>
      <c r="G28" s="3"/>
      <c r="H28" s="1"/>
      <c r="I28" s="1"/>
      <c r="J28" s="1"/>
      <c r="K28" s="1"/>
      <c r="L28" s="1"/>
      <c r="M28" s="1"/>
      <c r="N28" s="1"/>
      <c r="O28" s="1"/>
    </row>
    <row r="29" spans="2:16" s="2" customFormat="1" ht="28.5" x14ac:dyDescent="0.25">
      <c r="B29" s="216"/>
      <c r="C29" s="211" t="s">
        <v>766</v>
      </c>
      <c r="D29" s="214" t="s">
        <v>1145</v>
      </c>
      <c r="E29" s="28"/>
      <c r="F29" s="1"/>
      <c r="G29" s="3"/>
      <c r="H29" s="1"/>
      <c r="I29" s="1"/>
      <c r="J29" s="1"/>
      <c r="K29" s="1"/>
      <c r="L29" s="1"/>
      <c r="M29" s="1"/>
      <c r="N29" s="1"/>
      <c r="O29" s="1"/>
    </row>
    <row r="30" spans="2:16" s="2" customFormat="1" ht="38.1" customHeight="1" x14ac:dyDescent="0.25">
      <c r="B30" s="565" t="s">
        <v>768</v>
      </c>
      <c r="C30" s="566"/>
      <c r="D30" s="571" t="s">
        <v>1146</v>
      </c>
      <c r="E30" s="197"/>
      <c r="F30" s="1"/>
      <c r="G30" s="3"/>
      <c r="H30" s="1"/>
      <c r="I30" s="1"/>
      <c r="J30" s="1"/>
      <c r="K30" s="1"/>
      <c r="L30" s="1"/>
      <c r="M30" s="1"/>
      <c r="N30" s="1"/>
      <c r="O30" s="1"/>
    </row>
    <row r="31" spans="2:16" s="2" customFormat="1" ht="29.25" thickBot="1" x14ac:dyDescent="0.3">
      <c r="B31" s="216"/>
      <c r="C31" s="217" t="s">
        <v>830</v>
      </c>
      <c r="D31" s="572"/>
      <c r="E31" s="197"/>
      <c r="F31" s="1"/>
      <c r="G31" s="3"/>
      <c r="H31" s="1"/>
      <c r="I31" s="1"/>
      <c r="J31" s="1"/>
      <c r="K31" s="1"/>
      <c r="L31" s="1"/>
      <c r="M31" s="1"/>
      <c r="N31" s="1"/>
      <c r="O31" s="1"/>
    </row>
    <row r="32" spans="2:16" s="2" customFormat="1" x14ac:dyDescent="0.25">
      <c r="B32" s="195"/>
      <c r="C32" s="196"/>
      <c r="D32" s="58"/>
      <c r="E32" s="28"/>
      <c r="F32" s="1"/>
      <c r="G32" s="3"/>
      <c r="H32" s="1"/>
      <c r="I32" s="1"/>
      <c r="J32" s="1"/>
      <c r="K32" s="1"/>
      <c r="L32" s="1"/>
      <c r="M32" s="1"/>
      <c r="N32" s="1"/>
      <c r="O32" s="1"/>
    </row>
    <row r="33" spans="2:16" s="2" customFormat="1" ht="15.75" thickBot="1" x14ac:dyDescent="0.3">
      <c r="B33" s="195"/>
      <c r="C33" s="196"/>
      <c r="D33" s="208" t="s">
        <v>816</v>
      </c>
      <c r="E33" s="28"/>
      <c r="F33" s="1"/>
      <c r="G33" s="3"/>
      <c r="H33" s="1"/>
      <c r="I33" s="1"/>
      <c r="J33" s="1"/>
      <c r="K33" s="1"/>
      <c r="L33" s="1"/>
      <c r="M33" s="1"/>
      <c r="N33" s="1"/>
      <c r="O33" s="1"/>
    </row>
    <row r="34" spans="2:16" s="2" customFormat="1" ht="25.35" customHeight="1" x14ac:dyDescent="0.25">
      <c r="B34" s="195"/>
      <c r="C34" s="261" t="s">
        <v>781</v>
      </c>
      <c r="D34" s="262"/>
      <c r="E34" s="28"/>
      <c r="F34" s="1"/>
      <c r="G34" s="3"/>
      <c r="H34" s="1"/>
      <c r="I34" s="1"/>
      <c r="J34" s="1"/>
      <c r="K34" s="1"/>
      <c r="L34" s="1"/>
      <c r="M34" s="1"/>
      <c r="N34" s="1"/>
      <c r="O34" s="1"/>
    </row>
    <row r="35" spans="2:16" s="2" customFormat="1" ht="23.25" customHeight="1" x14ac:dyDescent="0.25">
      <c r="B35" s="195"/>
      <c r="C35" s="263" t="s">
        <v>774</v>
      </c>
      <c r="D35" s="264"/>
      <c r="E35" s="28"/>
      <c r="F35" s="1"/>
      <c r="G35" s="3"/>
      <c r="H35" s="1"/>
      <c r="I35" s="1"/>
      <c r="J35" s="1"/>
      <c r="K35" s="1"/>
      <c r="L35" s="1"/>
      <c r="M35" s="1"/>
      <c r="N35" s="1"/>
      <c r="O35" s="1"/>
    </row>
    <row r="36" spans="2:16" s="2" customFormat="1" ht="24" customHeight="1" x14ac:dyDescent="0.25">
      <c r="B36" s="195"/>
      <c r="C36" s="265" t="s">
        <v>228</v>
      </c>
      <c r="D36" s="266"/>
      <c r="E36" s="28"/>
      <c r="F36" s="1"/>
      <c r="G36" s="3"/>
      <c r="H36" s="1"/>
      <c r="I36" s="1"/>
      <c r="J36" s="1"/>
      <c r="K36" s="1"/>
      <c r="L36" s="1"/>
      <c r="M36" s="1"/>
      <c r="N36" s="1"/>
      <c r="O36" s="1"/>
    </row>
    <row r="37" spans="2:16" s="2" customFormat="1" ht="57.6" customHeight="1" thickBot="1" x14ac:dyDescent="0.3">
      <c r="B37" s="195"/>
      <c r="C37" s="269" t="s">
        <v>775</v>
      </c>
      <c r="D37" s="267"/>
      <c r="E37" s="28"/>
      <c r="F37" s="1"/>
      <c r="G37" s="3"/>
      <c r="H37" s="1"/>
      <c r="I37" s="1"/>
      <c r="J37" s="1"/>
      <c r="K37" s="1"/>
      <c r="L37" s="1"/>
      <c r="M37" s="1"/>
      <c r="N37" s="1"/>
      <c r="O37" s="1"/>
    </row>
    <row r="38" spans="2:16" s="2" customFormat="1" x14ac:dyDescent="0.25">
      <c r="B38" s="195"/>
      <c r="C38" s="196"/>
      <c r="D38" s="58"/>
      <c r="E38" s="30"/>
      <c r="F38" s="201"/>
      <c r="G38" s="3"/>
      <c r="H38" s="1"/>
      <c r="I38" s="1"/>
      <c r="J38" s="1"/>
      <c r="K38" s="1"/>
      <c r="L38" s="1"/>
      <c r="M38" s="1"/>
      <c r="N38" s="1"/>
      <c r="O38" s="1"/>
    </row>
    <row r="39" spans="2:16" s="2" customFormat="1" ht="10.5" customHeight="1" x14ac:dyDescent="0.25">
      <c r="B39" s="195"/>
      <c r="C39" s="196"/>
      <c r="D39" s="58"/>
      <c r="E39" s="30"/>
      <c r="F39" s="201"/>
      <c r="G39" s="3"/>
      <c r="H39" s="1"/>
      <c r="I39" s="1"/>
      <c r="J39" s="1"/>
      <c r="K39" s="1"/>
      <c r="L39" s="1"/>
      <c r="M39" s="1"/>
      <c r="N39" s="1"/>
      <c r="O39" s="1"/>
    </row>
    <row r="40" spans="2:16" s="2" customFormat="1" ht="30" customHeight="1" thickBot="1" x14ac:dyDescent="0.3">
      <c r="B40" s="84"/>
      <c r="C40" s="59"/>
      <c r="D40" s="209" t="s">
        <v>817</v>
      </c>
      <c r="E40" s="30"/>
      <c r="F40" s="201"/>
      <c r="G40" s="1"/>
      <c r="H40" s="3" t="s">
        <v>49</v>
      </c>
      <c r="I40" s="1"/>
      <c r="J40" s="1"/>
      <c r="K40" s="1"/>
      <c r="L40" s="1"/>
      <c r="M40" s="1"/>
      <c r="N40" s="1"/>
      <c r="O40" s="1"/>
      <c r="P40" s="1"/>
    </row>
    <row r="41" spans="2:16" s="2" customFormat="1" ht="80.099999999999994" customHeight="1" thickBot="1" x14ac:dyDescent="0.3">
      <c r="B41" s="84"/>
      <c r="C41" s="59"/>
      <c r="D41" s="268"/>
      <c r="E41" s="28"/>
      <c r="F41" s="4"/>
      <c r="G41" s="1"/>
      <c r="H41" s="3" t="s">
        <v>50</v>
      </c>
      <c r="I41" s="1"/>
      <c r="J41" s="1"/>
      <c r="K41" s="1"/>
      <c r="L41" s="1"/>
      <c r="M41" s="1"/>
      <c r="N41" s="1"/>
      <c r="O41" s="1"/>
      <c r="P41" s="1"/>
    </row>
    <row r="42" spans="2:16" s="2" customFormat="1" ht="32.25" customHeight="1" thickBot="1" x14ac:dyDescent="0.3">
      <c r="B42" s="563" t="s">
        <v>818</v>
      </c>
      <c r="C42" s="573"/>
      <c r="D42" s="30"/>
      <c r="E42" s="28"/>
      <c r="G42" s="1"/>
      <c r="H42" s="3" t="s">
        <v>51</v>
      </c>
      <c r="I42" s="1"/>
      <c r="J42" s="1"/>
      <c r="K42" s="1"/>
      <c r="L42" s="1"/>
      <c r="M42" s="1"/>
      <c r="N42" s="1"/>
      <c r="O42" s="1"/>
      <c r="P42" s="1"/>
    </row>
    <row r="43" spans="2:16" s="2" customFormat="1" ht="27.75" customHeight="1" thickBot="1" x14ac:dyDescent="0.3">
      <c r="B43" s="563"/>
      <c r="C43" s="573"/>
      <c r="D43" s="218" t="s">
        <v>987</v>
      </c>
      <c r="E43" s="28"/>
      <c r="G43" s="1"/>
      <c r="H43" s="3" t="s">
        <v>52</v>
      </c>
      <c r="I43" s="1"/>
      <c r="J43" s="1"/>
      <c r="K43" s="1"/>
      <c r="L43" s="1"/>
      <c r="M43" s="1"/>
      <c r="N43" s="1"/>
      <c r="O43" s="1"/>
      <c r="P43" s="1"/>
    </row>
    <row r="44" spans="2:16" s="2" customFormat="1" x14ac:dyDescent="0.25">
      <c r="B44" s="84"/>
      <c r="C44" s="59"/>
      <c r="D44" s="30"/>
      <c r="E44" s="28"/>
      <c r="F44" s="4"/>
      <c r="G44" s="1"/>
      <c r="H44" s="3" t="s">
        <v>53</v>
      </c>
      <c r="I44" s="1"/>
      <c r="J44" s="1"/>
      <c r="K44" s="1"/>
      <c r="L44" s="1"/>
      <c r="M44" s="1"/>
      <c r="N44" s="1"/>
      <c r="O44" s="1"/>
      <c r="P44" s="1"/>
    </row>
    <row r="45" spans="2:16" s="2" customFormat="1" x14ac:dyDescent="0.25">
      <c r="B45" s="84"/>
      <c r="C45" s="205" t="s">
        <v>54</v>
      </c>
      <c r="D45" s="30"/>
      <c r="E45" s="28"/>
      <c r="G45" s="1"/>
      <c r="H45" s="3" t="s">
        <v>55</v>
      </c>
      <c r="I45" s="1"/>
      <c r="J45" s="1"/>
      <c r="K45" s="1"/>
      <c r="L45" s="1"/>
      <c r="M45" s="1"/>
      <c r="N45" s="1"/>
      <c r="O45" s="1"/>
      <c r="P45" s="1"/>
    </row>
    <row r="46" spans="2:16" s="2" customFormat="1" ht="31.5" customHeight="1" thickBot="1" x14ac:dyDescent="0.3">
      <c r="B46" s="559" t="s">
        <v>831</v>
      </c>
      <c r="C46" s="560"/>
      <c r="D46" s="30"/>
      <c r="E46" s="28"/>
      <c r="G46" s="1"/>
      <c r="H46" s="3" t="s">
        <v>56</v>
      </c>
      <c r="I46" s="1"/>
      <c r="J46" s="1"/>
      <c r="K46" s="1"/>
      <c r="L46" s="1"/>
      <c r="M46" s="1"/>
      <c r="N46" s="1"/>
      <c r="O46" s="1"/>
      <c r="P46" s="1"/>
    </row>
    <row r="47" spans="2:16" s="2" customFormat="1" x14ac:dyDescent="0.25">
      <c r="B47" s="84"/>
      <c r="C47" s="59" t="s">
        <v>57</v>
      </c>
      <c r="D47" s="219" t="s">
        <v>844</v>
      </c>
      <c r="E47" s="28"/>
      <c r="G47" s="1"/>
      <c r="H47" s="3" t="s">
        <v>58</v>
      </c>
      <c r="I47" s="1"/>
      <c r="J47" s="1"/>
      <c r="K47" s="1"/>
      <c r="L47" s="1"/>
      <c r="M47" s="1"/>
      <c r="N47" s="1"/>
      <c r="O47" s="1"/>
      <c r="P47" s="1"/>
    </row>
    <row r="48" spans="2:16" s="2" customFormat="1" x14ac:dyDescent="0.25">
      <c r="B48" s="84"/>
      <c r="C48" s="59" t="s">
        <v>59</v>
      </c>
      <c r="D48" s="220" t="s">
        <v>845</v>
      </c>
      <c r="E48" s="28"/>
      <c r="G48" s="1"/>
      <c r="H48" s="3" t="s">
        <v>60</v>
      </c>
      <c r="I48" s="1"/>
      <c r="J48" s="1"/>
      <c r="K48" s="1"/>
      <c r="L48" s="1"/>
      <c r="M48" s="1"/>
      <c r="N48" s="1"/>
      <c r="O48" s="1"/>
      <c r="P48" s="1"/>
    </row>
    <row r="49" spans="1:16" s="2" customFormat="1" ht="15.75" thickBot="1" x14ac:dyDescent="0.3">
      <c r="B49" s="84"/>
      <c r="C49" s="59" t="s">
        <v>61</v>
      </c>
      <c r="D49" s="221" t="s">
        <v>986</v>
      </c>
      <c r="E49" s="28"/>
      <c r="G49" s="1"/>
      <c r="H49" s="3" t="s">
        <v>62</v>
      </c>
      <c r="I49" s="1"/>
      <c r="J49" s="1"/>
      <c r="K49" s="1"/>
      <c r="L49" s="1"/>
      <c r="M49" s="1"/>
      <c r="N49" s="1"/>
      <c r="O49" s="1"/>
      <c r="P49" s="1"/>
    </row>
    <row r="50" spans="1:16" s="2" customFormat="1" ht="3.6" customHeight="1" x14ac:dyDescent="0.25">
      <c r="B50" s="84"/>
      <c r="C50" s="59"/>
      <c r="D50" s="200"/>
      <c r="E50" s="28"/>
      <c r="G50" s="1"/>
      <c r="H50" s="3"/>
      <c r="I50" s="1"/>
      <c r="J50" s="1"/>
      <c r="K50" s="1"/>
      <c r="L50" s="1"/>
      <c r="M50" s="1"/>
      <c r="N50" s="1"/>
      <c r="O50" s="1"/>
      <c r="P50" s="1"/>
    </row>
    <row r="51" spans="1:16" s="2" customFormat="1" ht="27.6" customHeight="1" x14ac:dyDescent="0.25">
      <c r="B51" s="559" t="s">
        <v>832</v>
      </c>
      <c r="C51" s="560"/>
      <c r="D51" s="200"/>
      <c r="E51" s="28"/>
      <c r="G51" s="1"/>
      <c r="H51" s="3"/>
      <c r="I51" s="1"/>
      <c r="J51" s="1"/>
      <c r="K51" s="1"/>
      <c r="L51" s="1"/>
      <c r="M51" s="1"/>
      <c r="N51" s="1"/>
      <c r="O51" s="1"/>
      <c r="P51" s="1"/>
    </row>
    <row r="52" spans="1:16" s="2" customFormat="1" ht="15" customHeight="1" thickBot="1" x14ac:dyDescent="0.3">
      <c r="B52" s="559"/>
      <c r="C52" s="560"/>
      <c r="D52" s="30"/>
      <c r="E52" s="28"/>
      <c r="G52" s="1"/>
      <c r="H52" s="3" t="s">
        <v>63</v>
      </c>
      <c r="I52" s="1"/>
      <c r="J52" s="1"/>
      <c r="K52" s="1"/>
      <c r="L52" s="1"/>
      <c r="M52" s="1"/>
      <c r="N52" s="1"/>
      <c r="O52" s="1"/>
      <c r="P52" s="1"/>
    </row>
    <row r="53" spans="1:16" s="2" customFormat="1" ht="30.75" thickBot="1" x14ac:dyDescent="0.3">
      <c r="B53" s="84"/>
      <c r="C53" s="59" t="s">
        <v>57</v>
      </c>
      <c r="D53" s="15" t="s">
        <v>989</v>
      </c>
      <c r="E53" s="28"/>
      <c r="G53" s="1"/>
      <c r="H53" s="3" t="s">
        <v>64</v>
      </c>
      <c r="I53" s="1"/>
      <c r="J53" s="1"/>
      <c r="K53" s="1"/>
      <c r="L53" s="1"/>
      <c r="M53" s="1"/>
      <c r="N53" s="1"/>
      <c r="O53" s="1"/>
      <c r="P53" s="1"/>
    </row>
    <row r="54" spans="1:16" s="2" customFormat="1" x14ac:dyDescent="0.25">
      <c r="B54" s="84"/>
      <c r="C54" s="59" t="s">
        <v>59</v>
      </c>
      <c r="D54" s="222" t="s">
        <v>990</v>
      </c>
      <c r="E54" s="28"/>
      <c r="G54" s="1"/>
      <c r="H54" s="3" t="s">
        <v>65</v>
      </c>
      <c r="I54" s="1"/>
      <c r="J54" s="1"/>
      <c r="K54" s="1"/>
      <c r="L54" s="1"/>
      <c r="M54" s="1"/>
      <c r="N54" s="1"/>
      <c r="O54" s="1"/>
      <c r="P54" s="1"/>
    </row>
    <row r="55" spans="1:16" s="2" customFormat="1" ht="15.75" thickBot="1" x14ac:dyDescent="0.3">
      <c r="B55" s="84"/>
      <c r="C55" s="59" t="s">
        <v>61</v>
      </c>
      <c r="D55" s="221" t="s">
        <v>991</v>
      </c>
      <c r="E55" s="28"/>
      <c r="G55" s="1"/>
      <c r="H55" s="3" t="s">
        <v>66</v>
      </c>
      <c r="I55" s="1"/>
      <c r="J55" s="1"/>
      <c r="K55" s="1"/>
      <c r="L55" s="1"/>
      <c r="M55" s="1"/>
      <c r="N55" s="1"/>
      <c r="O55" s="1"/>
      <c r="P55" s="1"/>
    </row>
    <row r="56" spans="1:16" s="2" customFormat="1" ht="15.75" thickBot="1" x14ac:dyDescent="0.3">
      <c r="B56" s="84"/>
      <c r="C56" s="56" t="s">
        <v>263</v>
      </c>
      <c r="D56" s="30"/>
      <c r="E56" s="28"/>
      <c r="G56" s="1"/>
      <c r="H56" s="3" t="s">
        <v>67</v>
      </c>
      <c r="I56" s="1"/>
      <c r="J56" s="1"/>
      <c r="K56" s="1"/>
      <c r="L56" s="1"/>
      <c r="M56" s="1"/>
      <c r="N56" s="1"/>
      <c r="O56" s="1"/>
      <c r="P56" s="1"/>
    </row>
    <row r="57" spans="1:16" s="2" customFormat="1" x14ac:dyDescent="0.25">
      <c r="B57" s="84"/>
      <c r="C57" s="59" t="s">
        <v>57</v>
      </c>
      <c r="D57" s="223" t="s">
        <v>846</v>
      </c>
      <c r="E57" s="28"/>
      <c r="G57" s="1"/>
      <c r="H57" s="3" t="s">
        <v>68</v>
      </c>
      <c r="I57" s="1"/>
      <c r="J57" s="1"/>
      <c r="K57" s="1"/>
      <c r="L57" s="1"/>
      <c r="M57" s="1"/>
      <c r="N57" s="1"/>
      <c r="O57" s="1"/>
      <c r="P57" s="1"/>
    </row>
    <row r="58" spans="1:16" s="2" customFormat="1" x14ac:dyDescent="0.25">
      <c r="B58" s="84"/>
      <c r="C58" s="59" t="s">
        <v>59</v>
      </c>
      <c r="D58" s="224" t="s">
        <v>847</v>
      </c>
      <c r="E58" s="28"/>
      <c r="G58" s="1"/>
      <c r="H58" s="3" t="s">
        <v>69</v>
      </c>
      <c r="I58" s="1"/>
      <c r="J58" s="1"/>
      <c r="K58" s="1"/>
      <c r="L58" s="1"/>
      <c r="M58" s="1"/>
      <c r="N58" s="1"/>
      <c r="O58" s="1"/>
      <c r="P58" s="1"/>
    </row>
    <row r="59" spans="1:16" ht="15.75" thickBot="1" x14ac:dyDescent="0.3">
      <c r="A59" s="2"/>
      <c r="B59" s="84"/>
      <c r="C59" s="59" t="s">
        <v>61</v>
      </c>
      <c r="D59" s="221" t="s">
        <v>986</v>
      </c>
      <c r="E59" s="28"/>
      <c r="H59" s="3" t="s">
        <v>70</v>
      </c>
    </row>
    <row r="60" spans="1:16" ht="15.75" thickBot="1" x14ac:dyDescent="0.3">
      <c r="B60" s="84"/>
      <c r="C60" s="56" t="s">
        <v>204</v>
      </c>
      <c r="D60" s="30"/>
      <c r="E60" s="28"/>
      <c r="H60" s="3" t="s">
        <v>71</v>
      </c>
    </row>
    <row r="61" spans="1:16" ht="30.75" thickBot="1" x14ac:dyDescent="0.3">
      <c r="B61" s="84"/>
      <c r="C61" s="59" t="s">
        <v>57</v>
      </c>
      <c r="D61" s="15" t="s">
        <v>992</v>
      </c>
      <c r="E61" s="28"/>
      <c r="H61" s="3" t="s">
        <v>72</v>
      </c>
    </row>
    <row r="62" spans="1:16" x14ac:dyDescent="0.25">
      <c r="B62" s="84"/>
      <c r="C62" s="59" t="s">
        <v>59</v>
      </c>
      <c r="D62" s="222" t="s">
        <v>993</v>
      </c>
      <c r="E62" s="28"/>
      <c r="H62" s="3" t="s">
        <v>73</v>
      </c>
    </row>
    <row r="63" spans="1:16" ht="15.75" thickBot="1" x14ac:dyDescent="0.3">
      <c r="B63" s="84"/>
      <c r="C63" s="59" t="s">
        <v>61</v>
      </c>
      <c r="D63" s="270">
        <v>43964</v>
      </c>
      <c r="E63" s="28"/>
      <c r="H63" s="3" t="s">
        <v>74</v>
      </c>
    </row>
    <row r="64" spans="1:16" ht="15.75" thickBot="1" x14ac:dyDescent="0.3">
      <c r="B64" s="84"/>
      <c r="C64" s="56" t="s">
        <v>204</v>
      </c>
      <c r="D64" s="30"/>
      <c r="E64" s="28"/>
      <c r="H64" s="3" t="s">
        <v>75</v>
      </c>
    </row>
    <row r="65" spans="2:8" ht="30" x14ac:dyDescent="0.25">
      <c r="B65" s="84"/>
      <c r="C65" s="59" t="s">
        <v>57</v>
      </c>
      <c r="D65" s="223" t="s">
        <v>848</v>
      </c>
      <c r="E65" s="28"/>
      <c r="H65" s="3" t="s">
        <v>76</v>
      </c>
    </row>
    <row r="66" spans="2:8" x14ac:dyDescent="0.25">
      <c r="B66" s="84"/>
      <c r="C66" s="59" t="s">
        <v>59</v>
      </c>
      <c r="D66" s="272" t="s">
        <v>994</v>
      </c>
      <c r="E66" s="28"/>
      <c r="H66" s="3" t="s">
        <v>77</v>
      </c>
    </row>
    <row r="67" spans="2:8" ht="15.75" thickBot="1" x14ac:dyDescent="0.3">
      <c r="B67" s="84"/>
      <c r="C67" s="59" t="s">
        <v>61</v>
      </c>
      <c r="D67" s="221" t="s">
        <v>986</v>
      </c>
      <c r="E67" s="28"/>
      <c r="H67" s="3" t="s">
        <v>78</v>
      </c>
    </row>
    <row r="68" spans="2:8" ht="15.75" thickBot="1" x14ac:dyDescent="0.3">
      <c r="B68" s="84"/>
      <c r="C68" s="56" t="s">
        <v>204</v>
      </c>
      <c r="D68" s="30"/>
      <c r="E68" s="28"/>
      <c r="H68" s="3" t="s">
        <v>79</v>
      </c>
    </row>
    <row r="69" spans="2:8" x14ac:dyDescent="0.25">
      <c r="B69" s="84"/>
      <c r="C69" s="59" t="s">
        <v>57</v>
      </c>
      <c r="D69" s="16"/>
      <c r="E69" s="28"/>
      <c r="H69" s="3" t="s">
        <v>80</v>
      </c>
    </row>
    <row r="70" spans="2:8" x14ac:dyDescent="0.25">
      <c r="B70" s="84"/>
      <c r="C70" s="59" t="s">
        <v>59</v>
      </c>
      <c r="D70" s="13"/>
      <c r="E70" s="28"/>
      <c r="H70" s="3" t="s">
        <v>81</v>
      </c>
    </row>
    <row r="71" spans="2:8" ht="15.75" thickBot="1" x14ac:dyDescent="0.3">
      <c r="B71" s="84"/>
      <c r="C71" s="59" t="s">
        <v>61</v>
      </c>
      <c r="D71" s="17"/>
      <c r="E71" s="28"/>
      <c r="H71" s="3" t="s">
        <v>82</v>
      </c>
    </row>
    <row r="72" spans="2:8" ht="15.75" thickBot="1" x14ac:dyDescent="0.3">
      <c r="B72" s="88"/>
      <c r="C72" s="89"/>
      <c r="D72" s="60"/>
      <c r="E72" s="34"/>
      <c r="H72" s="3" t="s">
        <v>83</v>
      </c>
    </row>
    <row r="73" spans="2:8" x14ac:dyDescent="0.25">
      <c r="H73" s="3" t="s">
        <v>84</v>
      </c>
    </row>
    <row r="74" spans="2:8" ht="14.85" customHeight="1" x14ac:dyDescent="0.25">
      <c r="H74" s="3" t="s">
        <v>85</v>
      </c>
    </row>
    <row r="75" spans="2:8" x14ac:dyDescent="0.25">
      <c r="H75" s="3" t="s">
        <v>86</v>
      </c>
    </row>
    <row r="76" spans="2:8" ht="14.1" customHeight="1" x14ac:dyDescent="0.25">
      <c r="H76" s="3" t="s">
        <v>87</v>
      </c>
    </row>
    <row r="77" spans="2:8" x14ac:dyDescent="0.25">
      <c r="H77" s="3" t="s">
        <v>88</v>
      </c>
    </row>
    <row r="78" spans="2:8" x14ac:dyDescent="0.25">
      <c r="H78" s="3" t="s">
        <v>89</v>
      </c>
    </row>
    <row r="79" spans="2:8" ht="14.1" customHeight="1" x14ac:dyDescent="0.25">
      <c r="H79" s="3" t="s">
        <v>90</v>
      </c>
    </row>
    <row r="80" spans="2:8" x14ac:dyDescent="0.25">
      <c r="H80" s="3" t="s">
        <v>91</v>
      </c>
    </row>
    <row r="81" spans="8:8" x14ac:dyDescent="0.25">
      <c r="H81" s="3" t="s">
        <v>92</v>
      </c>
    </row>
    <row r="82" spans="8:8" x14ac:dyDescent="0.25">
      <c r="H82" s="3" t="s">
        <v>93</v>
      </c>
    </row>
    <row r="83" spans="8:8" x14ac:dyDescent="0.25">
      <c r="H83" s="3" t="s">
        <v>94</v>
      </c>
    </row>
    <row r="84" spans="8:8" x14ac:dyDescent="0.25">
      <c r="H84" s="3" t="s">
        <v>95</v>
      </c>
    </row>
    <row r="85" spans="8:8" x14ac:dyDescent="0.25">
      <c r="H85" s="3" t="s">
        <v>96</v>
      </c>
    </row>
    <row r="86" spans="8:8" x14ac:dyDescent="0.25">
      <c r="H86" s="3" t="s">
        <v>97</v>
      </c>
    </row>
    <row r="87" spans="8:8" x14ac:dyDescent="0.25">
      <c r="H87" s="3" t="s">
        <v>98</v>
      </c>
    </row>
    <row r="88" spans="8:8" x14ac:dyDescent="0.25">
      <c r="H88" s="3" t="s">
        <v>99</v>
      </c>
    </row>
    <row r="89" spans="8:8" x14ac:dyDescent="0.25">
      <c r="H89" s="3" t="s">
        <v>100</v>
      </c>
    </row>
    <row r="90" spans="8:8" x14ac:dyDescent="0.25">
      <c r="H90" s="3" t="s">
        <v>101</v>
      </c>
    </row>
    <row r="91" spans="8:8" x14ac:dyDescent="0.25">
      <c r="H91" s="3" t="s">
        <v>102</v>
      </c>
    </row>
    <row r="92" spans="8:8" x14ac:dyDescent="0.25">
      <c r="H92" s="3" t="s">
        <v>103</v>
      </c>
    </row>
    <row r="93" spans="8:8" x14ac:dyDescent="0.25">
      <c r="H93" s="3" t="s">
        <v>104</v>
      </c>
    </row>
    <row r="94" spans="8:8" x14ac:dyDescent="0.25">
      <c r="H94" s="3" t="s">
        <v>105</v>
      </c>
    </row>
    <row r="95" spans="8:8" x14ac:dyDescent="0.25">
      <c r="H95" s="3" t="s">
        <v>106</v>
      </c>
    </row>
    <row r="96" spans="8:8" x14ac:dyDescent="0.25">
      <c r="H96" s="3" t="s">
        <v>107</v>
      </c>
    </row>
    <row r="97" spans="8:8" x14ac:dyDescent="0.25">
      <c r="H97" s="3" t="s">
        <v>108</v>
      </c>
    </row>
    <row r="98" spans="8:8" x14ac:dyDescent="0.25">
      <c r="H98" s="3" t="s">
        <v>109</v>
      </c>
    </row>
    <row r="99" spans="8:8" x14ac:dyDescent="0.25">
      <c r="H99" s="3" t="s">
        <v>110</v>
      </c>
    </row>
    <row r="100" spans="8:8" x14ac:dyDescent="0.25">
      <c r="H100" s="3" t="s">
        <v>111</v>
      </c>
    </row>
    <row r="101" spans="8:8" x14ac:dyDescent="0.25">
      <c r="H101" s="3" t="s">
        <v>112</v>
      </c>
    </row>
    <row r="102" spans="8:8" x14ac:dyDescent="0.25">
      <c r="H102" s="3" t="s">
        <v>113</v>
      </c>
    </row>
    <row r="103" spans="8:8" x14ac:dyDescent="0.25">
      <c r="H103" s="3" t="s">
        <v>114</v>
      </c>
    </row>
    <row r="104" spans="8:8" x14ac:dyDescent="0.25">
      <c r="H104" s="3" t="s">
        <v>115</v>
      </c>
    </row>
    <row r="105" spans="8:8" x14ac:dyDescent="0.25">
      <c r="H105" s="3" t="s">
        <v>116</v>
      </c>
    </row>
    <row r="106" spans="8:8" x14ac:dyDescent="0.25">
      <c r="H106" s="3" t="s">
        <v>117</v>
      </c>
    </row>
    <row r="107" spans="8:8" x14ac:dyDescent="0.25">
      <c r="H107" s="3" t="s">
        <v>118</v>
      </c>
    </row>
    <row r="108" spans="8:8" x14ac:dyDescent="0.25">
      <c r="H108" s="3" t="s">
        <v>119</v>
      </c>
    </row>
    <row r="109" spans="8:8" x14ac:dyDescent="0.25">
      <c r="H109" s="3" t="s">
        <v>120</v>
      </c>
    </row>
    <row r="110" spans="8:8" x14ac:dyDescent="0.25">
      <c r="H110" s="3" t="s">
        <v>121</v>
      </c>
    </row>
    <row r="111" spans="8:8" x14ac:dyDescent="0.25">
      <c r="H111" s="3" t="s">
        <v>122</v>
      </c>
    </row>
    <row r="112" spans="8:8" x14ac:dyDescent="0.25">
      <c r="H112" s="3" t="s">
        <v>123</v>
      </c>
    </row>
    <row r="113" spans="8:8" x14ac:dyDescent="0.25">
      <c r="H113" s="3" t="s">
        <v>124</v>
      </c>
    </row>
    <row r="114" spans="8:8" x14ac:dyDescent="0.25">
      <c r="H114" s="3" t="s">
        <v>125</v>
      </c>
    </row>
    <row r="115" spans="8:8" x14ac:dyDescent="0.25">
      <c r="H115" s="3" t="s">
        <v>126</v>
      </c>
    </row>
    <row r="116" spans="8:8" x14ac:dyDescent="0.25">
      <c r="H116" s="3" t="s">
        <v>127</v>
      </c>
    </row>
    <row r="117" spans="8:8" x14ac:dyDescent="0.25">
      <c r="H117" s="3" t="s">
        <v>128</v>
      </c>
    </row>
    <row r="118" spans="8:8" x14ac:dyDescent="0.25">
      <c r="H118" s="3" t="s">
        <v>129</v>
      </c>
    </row>
    <row r="119" spans="8:8" x14ac:dyDescent="0.25">
      <c r="H119" s="3" t="s">
        <v>130</v>
      </c>
    </row>
    <row r="120" spans="8:8" x14ac:dyDescent="0.25">
      <c r="H120" s="3" t="s">
        <v>131</v>
      </c>
    </row>
    <row r="121" spans="8:8" x14ac:dyDescent="0.25">
      <c r="H121" s="3" t="s">
        <v>132</v>
      </c>
    </row>
    <row r="122" spans="8:8" x14ac:dyDescent="0.25">
      <c r="H122" s="3" t="s">
        <v>133</v>
      </c>
    </row>
    <row r="123" spans="8:8" x14ac:dyDescent="0.25">
      <c r="H123" s="3" t="s">
        <v>134</v>
      </c>
    </row>
    <row r="124" spans="8:8" x14ac:dyDescent="0.25">
      <c r="H124" s="3" t="s">
        <v>135</v>
      </c>
    </row>
    <row r="125" spans="8:8" x14ac:dyDescent="0.25">
      <c r="H125" s="3" t="s">
        <v>136</v>
      </c>
    </row>
    <row r="126" spans="8:8" x14ac:dyDescent="0.25">
      <c r="H126" s="3" t="s">
        <v>137</v>
      </c>
    </row>
    <row r="127" spans="8:8" x14ac:dyDescent="0.25">
      <c r="H127" s="3" t="s">
        <v>138</v>
      </c>
    </row>
    <row r="128" spans="8:8" x14ac:dyDescent="0.25">
      <c r="H128" s="3" t="s">
        <v>139</v>
      </c>
    </row>
    <row r="129" spans="8:8" x14ac:dyDescent="0.25">
      <c r="H129" s="3" t="s">
        <v>140</v>
      </c>
    </row>
    <row r="130" spans="8:8" x14ac:dyDescent="0.25">
      <c r="H130" s="3" t="s">
        <v>141</v>
      </c>
    </row>
    <row r="131" spans="8:8" x14ac:dyDescent="0.25">
      <c r="H131" s="3" t="s">
        <v>142</v>
      </c>
    </row>
    <row r="132" spans="8:8" x14ac:dyDescent="0.25">
      <c r="H132" s="3" t="s">
        <v>143</v>
      </c>
    </row>
    <row r="133" spans="8:8" x14ac:dyDescent="0.25">
      <c r="H133" s="3" t="s">
        <v>144</v>
      </c>
    </row>
    <row r="134" spans="8:8" x14ac:dyDescent="0.25">
      <c r="H134" s="3" t="s">
        <v>145</v>
      </c>
    </row>
    <row r="135" spans="8:8" x14ac:dyDescent="0.25">
      <c r="H135" s="3" t="s">
        <v>146</v>
      </c>
    </row>
    <row r="136" spans="8:8" x14ac:dyDescent="0.25">
      <c r="H136" s="3" t="s">
        <v>147</v>
      </c>
    </row>
    <row r="137" spans="8:8" x14ac:dyDescent="0.25">
      <c r="H137" s="3" t="s">
        <v>148</v>
      </c>
    </row>
    <row r="138" spans="8:8" x14ac:dyDescent="0.25">
      <c r="H138" s="3" t="s">
        <v>149</v>
      </c>
    </row>
    <row r="139" spans="8:8" x14ac:dyDescent="0.25">
      <c r="H139" s="3" t="s">
        <v>150</v>
      </c>
    </row>
    <row r="140" spans="8:8" x14ac:dyDescent="0.25">
      <c r="H140" s="3" t="s">
        <v>151</v>
      </c>
    </row>
    <row r="141" spans="8:8" x14ac:dyDescent="0.25">
      <c r="H141" s="3" t="s">
        <v>152</v>
      </c>
    </row>
    <row r="142" spans="8:8" x14ac:dyDescent="0.25">
      <c r="H142" s="3" t="s">
        <v>153</v>
      </c>
    </row>
    <row r="143" spans="8:8" x14ac:dyDescent="0.25">
      <c r="H143" s="3" t="s">
        <v>154</v>
      </c>
    </row>
    <row r="144" spans="8:8" x14ac:dyDescent="0.25">
      <c r="H144" s="3" t="s">
        <v>155</v>
      </c>
    </row>
    <row r="145" spans="8:8" x14ac:dyDescent="0.25">
      <c r="H145" s="3" t="s">
        <v>156</v>
      </c>
    </row>
    <row r="146" spans="8:8" x14ac:dyDescent="0.25">
      <c r="H146" s="3" t="s">
        <v>157</v>
      </c>
    </row>
    <row r="147" spans="8:8" x14ac:dyDescent="0.25">
      <c r="H147" s="3" t="s">
        <v>158</v>
      </c>
    </row>
    <row r="148" spans="8:8" x14ac:dyDescent="0.25">
      <c r="H148" s="3" t="s">
        <v>159</v>
      </c>
    </row>
    <row r="149" spans="8:8" x14ac:dyDescent="0.25">
      <c r="H149" s="3" t="s">
        <v>160</v>
      </c>
    </row>
    <row r="150" spans="8:8" x14ac:dyDescent="0.25">
      <c r="H150" s="3" t="s">
        <v>161</v>
      </c>
    </row>
    <row r="151" spans="8:8" x14ac:dyDescent="0.25">
      <c r="H151" s="3" t="s">
        <v>162</v>
      </c>
    </row>
    <row r="152" spans="8:8" x14ac:dyDescent="0.25">
      <c r="H152" s="3" t="s">
        <v>163</v>
      </c>
    </row>
    <row r="153" spans="8:8" x14ac:dyDescent="0.25">
      <c r="H153" s="3" t="s">
        <v>164</v>
      </c>
    </row>
    <row r="154" spans="8:8" x14ac:dyDescent="0.25">
      <c r="H154" s="3" t="s">
        <v>165</v>
      </c>
    </row>
    <row r="155" spans="8:8" x14ac:dyDescent="0.25">
      <c r="H155" s="3" t="s">
        <v>166</v>
      </c>
    </row>
    <row r="156" spans="8:8" x14ac:dyDescent="0.25">
      <c r="H156" s="3" t="s">
        <v>167</v>
      </c>
    </row>
    <row r="157" spans="8:8" x14ac:dyDescent="0.25">
      <c r="H157" s="3" t="s">
        <v>168</v>
      </c>
    </row>
    <row r="158" spans="8:8" x14ac:dyDescent="0.25">
      <c r="H158" s="3" t="s">
        <v>169</v>
      </c>
    </row>
    <row r="159" spans="8:8" x14ac:dyDescent="0.25">
      <c r="H159" s="3" t="s">
        <v>170</v>
      </c>
    </row>
    <row r="160" spans="8:8" x14ac:dyDescent="0.25">
      <c r="H160" s="3" t="s">
        <v>171</v>
      </c>
    </row>
    <row r="161" spans="8:8" x14ac:dyDescent="0.25">
      <c r="H161" s="3" t="s">
        <v>172</v>
      </c>
    </row>
    <row r="162" spans="8:8" x14ac:dyDescent="0.25">
      <c r="H162" s="3" t="s">
        <v>173</v>
      </c>
    </row>
    <row r="163" spans="8:8" x14ac:dyDescent="0.25">
      <c r="H163" s="3" t="s">
        <v>174</v>
      </c>
    </row>
    <row r="164" spans="8:8" x14ac:dyDescent="0.25">
      <c r="H164" s="3" t="s">
        <v>175</v>
      </c>
    </row>
    <row r="165" spans="8:8" x14ac:dyDescent="0.25">
      <c r="H165" s="3" t="s">
        <v>176</v>
      </c>
    </row>
    <row r="166" spans="8:8" x14ac:dyDescent="0.25">
      <c r="H166" s="3" t="s">
        <v>177</v>
      </c>
    </row>
    <row r="167" spans="8:8" x14ac:dyDescent="0.25">
      <c r="H167" s="3" t="s">
        <v>178</v>
      </c>
    </row>
    <row r="168" spans="8:8" x14ac:dyDescent="0.25">
      <c r="H168" s="3" t="s">
        <v>179</v>
      </c>
    </row>
    <row r="169" spans="8:8" x14ac:dyDescent="0.25">
      <c r="H169" s="3" t="s">
        <v>180</v>
      </c>
    </row>
    <row r="170" spans="8:8" x14ac:dyDescent="0.25">
      <c r="H170" s="3" t="s">
        <v>181</v>
      </c>
    </row>
    <row r="171" spans="8:8" x14ac:dyDescent="0.25">
      <c r="H171" s="3" t="s">
        <v>182</v>
      </c>
    </row>
    <row r="172" spans="8:8" x14ac:dyDescent="0.25">
      <c r="H172" s="3" t="s">
        <v>183</v>
      </c>
    </row>
    <row r="173" spans="8:8" x14ac:dyDescent="0.25">
      <c r="H173" s="3" t="s">
        <v>184</v>
      </c>
    </row>
    <row r="174" spans="8:8" x14ac:dyDescent="0.25">
      <c r="H174" s="3" t="s">
        <v>185</v>
      </c>
    </row>
    <row r="175" spans="8:8" x14ac:dyDescent="0.25">
      <c r="H175" s="3" t="s">
        <v>186</v>
      </c>
    </row>
    <row r="176" spans="8:8" x14ac:dyDescent="0.25">
      <c r="H176" s="3" t="s">
        <v>187</v>
      </c>
    </row>
    <row r="177" spans="8:8" x14ac:dyDescent="0.25">
      <c r="H177" s="3" t="s">
        <v>188</v>
      </c>
    </row>
    <row r="178" spans="8:8" x14ac:dyDescent="0.25">
      <c r="H178" s="3" t="s">
        <v>189</v>
      </c>
    </row>
    <row r="179" spans="8:8" x14ac:dyDescent="0.25">
      <c r="H179" s="3" t="s">
        <v>190</v>
      </c>
    </row>
    <row r="180" spans="8:8" x14ac:dyDescent="0.25">
      <c r="H180" s="3" t="s">
        <v>191</v>
      </c>
    </row>
    <row r="181" spans="8:8" x14ac:dyDescent="0.25">
      <c r="H181" s="3" t="s">
        <v>192</v>
      </c>
    </row>
    <row r="182" spans="8:8" x14ac:dyDescent="0.25">
      <c r="H182" s="3" t="s">
        <v>193</v>
      </c>
    </row>
    <row r="183" spans="8:8" x14ac:dyDescent="0.25">
      <c r="H183" s="3" t="s">
        <v>194</v>
      </c>
    </row>
    <row r="184" spans="8:8" x14ac:dyDescent="0.25">
      <c r="H184" s="3" t="s">
        <v>195</v>
      </c>
    </row>
    <row r="185" spans="8:8" x14ac:dyDescent="0.25">
      <c r="H185" s="3" t="s">
        <v>196</v>
      </c>
    </row>
    <row r="186" spans="8:8" x14ac:dyDescent="0.25">
      <c r="H186" s="3" t="s">
        <v>197</v>
      </c>
    </row>
    <row r="187" spans="8:8" x14ac:dyDescent="0.25">
      <c r="H187" s="3" t="s">
        <v>198</v>
      </c>
    </row>
    <row r="188" spans="8:8" x14ac:dyDescent="0.25">
      <c r="H188" s="3" t="s">
        <v>199</v>
      </c>
    </row>
    <row r="189" spans="8:8" x14ac:dyDescent="0.25">
      <c r="H189" s="3"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disablePrompts="1"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3" r:id="rId1" xr:uid="{00000000-0004-0000-0000-000000000000}"/>
    <hyperlink ref="D48" r:id="rId2" xr:uid="{00000000-0004-0000-0000-000001000000}"/>
    <hyperlink ref="D58" r:id="rId3" display="mctorres@caf.com /" xr:uid="{00000000-0004-0000-0000-000002000000}"/>
    <hyperlink ref="D66" r:id="rId4" xr:uid="{00000000-0004-0000-0000-000003000000}"/>
    <hyperlink ref="D54" r:id="rId5" display="rmorales@minam.gob.pe" xr:uid="{00000000-0004-0000-0000-000004000000}"/>
    <hyperlink ref="D62" r:id="rId6" xr:uid="{00000000-0004-0000-0000-000005000000}"/>
  </hyperlinks>
  <pageMargins left="0.7" right="0.7" top="0.75" bottom="0.75" header="0.3" footer="0.3"/>
  <pageSetup orientation="landscape"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3"/>
  <sheetViews>
    <sheetView zoomScale="55" zoomScaleNormal="55" workbookViewId="0">
      <selection activeCell="E11" sqref="E11:F11"/>
    </sheetView>
  </sheetViews>
  <sheetFormatPr defaultColWidth="8.7109375" defaultRowHeight="15" x14ac:dyDescent="0.25"/>
  <cols>
    <col min="1" max="2" width="1.7109375" customWidth="1"/>
    <col min="3" max="3" width="39.7109375" customWidth="1"/>
    <col min="4" max="4" width="53.140625" customWidth="1"/>
    <col min="5" max="5" width="29.42578125" customWidth="1"/>
    <col min="6" max="6" width="53.85546875" customWidth="1"/>
    <col min="7" max="7" width="2" customWidth="1"/>
    <col min="8" max="8" width="1.42578125" customWidth="1"/>
  </cols>
  <sheetData>
    <row r="1" spans="2:7" ht="15.75" thickBot="1" x14ac:dyDescent="0.3"/>
    <row r="2" spans="2:7" ht="15.75" thickBot="1" x14ac:dyDescent="0.3">
      <c r="B2" s="62"/>
      <c r="C2" s="63"/>
      <c r="D2" s="63"/>
      <c r="E2" s="63"/>
      <c r="F2" s="63"/>
      <c r="G2" s="64"/>
    </row>
    <row r="3" spans="2:7" ht="21" thickBot="1" x14ac:dyDescent="0.35">
      <c r="B3" s="65"/>
      <c r="C3" s="587" t="s">
        <v>218</v>
      </c>
      <c r="D3" s="588"/>
      <c r="E3" s="588"/>
      <c r="F3" s="589"/>
      <c r="G3" s="35"/>
    </row>
    <row r="4" spans="2:7" x14ac:dyDescent="0.25">
      <c r="B4" s="590"/>
      <c r="C4" s="591"/>
      <c r="D4" s="591"/>
      <c r="E4" s="591"/>
      <c r="F4" s="591"/>
      <c r="G4" s="35"/>
    </row>
    <row r="5" spans="2:7" x14ac:dyDescent="0.25">
      <c r="B5" s="36"/>
      <c r="C5" s="592"/>
      <c r="D5" s="592"/>
      <c r="E5" s="592"/>
      <c r="F5" s="592"/>
      <c r="G5" s="35"/>
    </row>
    <row r="6" spans="2:7" x14ac:dyDescent="0.25">
      <c r="B6" s="36"/>
      <c r="C6" s="37"/>
      <c r="D6" s="38"/>
      <c r="E6" s="37"/>
      <c r="F6" s="38"/>
      <c r="G6" s="35"/>
    </row>
    <row r="7" spans="2:7" x14ac:dyDescent="0.25">
      <c r="B7" s="36"/>
      <c r="C7" s="593" t="s">
        <v>227</v>
      </c>
      <c r="D7" s="593"/>
      <c r="E7" s="39"/>
      <c r="F7" s="38"/>
      <c r="G7" s="35"/>
    </row>
    <row r="8" spans="2:7" ht="15.75" thickBot="1" x14ac:dyDescent="0.3">
      <c r="B8" s="36"/>
      <c r="C8" s="594" t="s">
        <v>280</v>
      </c>
      <c r="D8" s="594"/>
      <c r="E8" s="594"/>
      <c r="F8" s="594"/>
      <c r="G8" s="35"/>
    </row>
    <row r="9" spans="2:7" ht="15.75" thickBot="1" x14ac:dyDescent="0.3">
      <c r="B9" s="36"/>
      <c r="C9" s="23" t="s">
        <v>229</v>
      </c>
      <c r="D9" s="24" t="s">
        <v>228</v>
      </c>
      <c r="E9" s="574" t="s">
        <v>259</v>
      </c>
      <c r="F9" s="575"/>
      <c r="G9" s="35"/>
    </row>
    <row r="10" spans="2:7" ht="46.5" customHeight="1" thickBot="1" x14ac:dyDescent="0.3">
      <c r="B10" s="36"/>
      <c r="C10" s="25" t="s">
        <v>880</v>
      </c>
      <c r="D10" s="25" t="s">
        <v>1053</v>
      </c>
      <c r="E10" s="576" t="s">
        <v>1052</v>
      </c>
      <c r="F10" s="577"/>
      <c r="G10" s="35"/>
    </row>
    <row r="11" spans="2:7" ht="60" customHeight="1" thickBot="1" x14ac:dyDescent="0.3">
      <c r="B11" s="36"/>
      <c r="C11" s="254" t="s">
        <v>881</v>
      </c>
      <c r="D11" s="25" t="s">
        <v>1053</v>
      </c>
      <c r="E11" s="576" t="s">
        <v>1052</v>
      </c>
      <c r="F11" s="577"/>
      <c r="G11" s="35"/>
    </row>
    <row r="12" spans="2:7" ht="66" customHeight="1" thickBot="1" x14ac:dyDescent="0.3">
      <c r="B12" s="36"/>
      <c r="C12" s="26" t="s">
        <v>882</v>
      </c>
      <c r="D12" s="25" t="s">
        <v>1053</v>
      </c>
      <c r="E12" s="576" t="s">
        <v>1052</v>
      </c>
      <c r="F12" s="577"/>
      <c r="G12" s="35"/>
    </row>
    <row r="13" spans="2:7" ht="64.5" customHeight="1" x14ac:dyDescent="0.25">
      <c r="B13" s="36"/>
      <c r="C13" s="255" t="s">
        <v>883</v>
      </c>
      <c r="D13" s="25" t="s">
        <v>1053</v>
      </c>
      <c r="E13" s="576" t="s">
        <v>1052</v>
      </c>
      <c r="F13" s="577"/>
      <c r="G13" s="35"/>
    </row>
    <row r="14" spans="2:7" ht="30" customHeight="1" thickBot="1" x14ac:dyDescent="0.3">
      <c r="B14" s="36"/>
      <c r="C14" s="27"/>
      <c r="D14" s="27"/>
      <c r="E14" s="583"/>
      <c r="F14" s="584"/>
      <c r="G14" s="35"/>
    </row>
    <row r="15" spans="2:7" x14ac:dyDescent="0.25">
      <c r="B15" s="36"/>
      <c r="C15" s="38"/>
      <c r="D15" s="38"/>
      <c r="E15" s="38"/>
      <c r="F15" s="38"/>
      <c r="G15" s="35"/>
    </row>
    <row r="16" spans="2:7" x14ac:dyDescent="0.25">
      <c r="B16" s="36"/>
      <c r="C16" s="579" t="s">
        <v>243</v>
      </c>
      <c r="D16" s="579"/>
      <c r="E16" s="579"/>
      <c r="F16" s="579"/>
      <c r="G16" s="35"/>
    </row>
    <row r="17" spans="2:8" ht="15.75" thickBot="1" x14ac:dyDescent="0.3">
      <c r="B17" s="36"/>
      <c r="C17" s="580" t="s">
        <v>257</v>
      </c>
      <c r="D17" s="580"/>
      <c r="E17" s="580"/>
      <c r="F17" s="580"/>
      <c r="G17" s="35"/>
    </row>
    <row r="18" spans="2:8" ht="15.75" thickBot="1" x14ac:dyDescent="0.3">
      <c r="B18" s="36"/>
      <c r="C18" s="23" t="s">
        <v>229</v>
      </c>
      <c r="D18" s="24" t="s">
        <v>228</v>
      </c>
      <c r="E18" s="574" t="s">
        <v>259</v>
      </c>
      <c r="F18" s="575"/>
      <c r="G18" s="35"/>
    </row>
    <row r="19" spans="2:8" ht="183.75" customHeight="1" x14ac:dyDescent="0.25">
      <c r="B19" s="36"/>
      <c r="C19" s="26" t="s">
        <v>884</v>
      </c>
      <c r="D19" s="25" t="s">
        <v>1053</v>
      </c>
      <c r="E19" s="576" t="s">
        <v>1052</v>
      </c>
      <c r="F19" s="577"/>
      <c r="G19" s="35"/>
    </row>
    <row r="20" spans="2:8" ht="92.25" customHeight="1" x14ac:dyDescent="0.25">
      <c r="B20" s="36"/>
      <c r="C20" s="26" t="s">
        <v>885</v>
      </c>
      <c r="D20" s="25" t="s">
        <v>1053</v>
      </c>
      <c r="E20" s="581" t="s">
        <v>1007</v>
      </c>
      <c r="F20" s="582"/>
      <c r="G20" s="35"/>
    </row>
    <row r="21" spans="2:8" ht="50.25" customHeight="1" x14ac:dyDescent="0.25">
      <c r="B21" s="36"/>
      <c r="C21" s="26" t="s">
        <v>886</v>
      </c>
      <c r="D21" s="25" t="s">
        <v>1053</v>
      </c>
      <c r="E21" s="581" t="s">
        <v>1007</v>
      </c>
      <c r="F21" s="582"/>
      <c r="G21" s="35"/>
    </row>
    <row r="22" spans="2:8" ht="50.25" customHeight="1" thickBot="1" x14ac:dyDescent="0.3">
      <c r="B22" s="36"/>
      <c r="C22" s="256" t="s">
        <v>887</v>
      </c>
      <c r="D22" s="25" t="s">
        <v>1053</v>
      </c>
      <c r="E22" s="581" t="s">
        <v>1007</v>
      </c>
      <c r="F22" s="582"/>
      <c r="G22" s="35"/>
    </row>
    <row r="23" spans="2:8" ht="93.75" customHeight="1" thickBot="1" x14ac:dyDescent="0.3">
      <c r="B23" s="36"/>
      <c r="C23" s="256" t="s">
        <v>1008</v>
      </c>
      <c r="D23" s="25" t="s">
        <v>1053</v>
      </c>
      <c r="E23" s="576" t="s">
        <v>1052</v>
      </c>
      <c r="F23" s="577"/>
      <c r="G23" s="35"/>
    </row>
    <row r="24" spans="2:8" ht="187.5" customHeight="1" x14ac:dyDescent="0.25">
      <c r="B24" s="36"/>
      <c r="C24" s="256" t="s">
        <v>1016</v>
      </c>
      <c r="D24" s="25" t="s">
        <v>1053</v>
      </c>
      <c r="E24" s="576" t="s">
        <v>1052</v>
      </c>
      <c r="F24" s="577"/>
      <c r="G24" s="35"/>
    </row>
    <row r="25" spans="2:8" ht="21" customHeight="1" x14ac:dyDescent="0.25">
      <c r="B25" s="36"/>
      <c r="C25" s="256"/>
      <c r="D25" s="283"/>
      <c r="E25" s="581"/>
      <c r="F25" s="582"/>
      <c r="G25" s="35"/>
    </row>
    <row r="26" spans="2:8" ht="61.5" customHeight="1" x14ac:dyDescent="0.25">
      <c r="B26" s="36"/>
      <c r="C26" s="585" t="s">
        <v>1006</v>
      </c>
      <c r="D26" s="586"/>
      <c r="E26" s="586"/>
      <c r="F26" s="586"/>
      <c r="G26" s="35"/>
    </row>
    <row r="27" spans="2:8" x14ac:dyDescent="0.25">
      <c r="B27" s="36"/>
      <c r="C27" s="38"/>
      <c r="D27" s="38"/>
      <c r="E27" s="38"/>
      <c r="F27" s="38"/>
      <c r="G27" s="35"/>
    </row>
    <row r="28" spans="2:8" ht="21" customHeight="1" x14ac:dyDescent="0.25">
      <c r="B28" s="36"/>
      <c r="C28" s="578" t="s">
        <v>242</v>
      </c>
      <c r="D28" s="578"/>
      <c r="E28" s="578"/>
      <c r="F28" s="578"/>
      <c r="G28" s="35"/>
    </row>
    <row r="29" spans="2:8" ht="15.75" thickBot="1" x14ac:dyDescent="0.3">
      <c r="B29" s="36"/>
      <c r="C29" s="594" t="s">
        <v>260</v>
      </c>
      <c r="D29" s="594"/>
      <c r="E29" s="602"/>
      <c r="F29" s="602"/>
      <c r="G29" s="35"/>
    </row>
    <row r="30" spans="2:8" ht="35.25" customHeight="1" thickBot="1" x14ac:dyDescent="0.3">
      <c r="B30" s="36"/>
      <c r="C30" s="605"/>
      <c r="D30" s="606"/>
      <c r="E30" s="606"/>
      <c r="F30" s="607"/>
      <c r="G30" s="35"/>
    </row>
    <row r="31" spans="2:8" ht="15.75" thickBot="1" x14ac:dyDescent="0.3">
      <c r="B31" s="202"/>
      <c r="C31" s="599"/>
      <c r="D31" s="600"/>
      <c r="E31" s="599"/>
      <c r="F31" s="600"/>
      <c r="G31" s="40"/>
      <c r="H31" s="204"/>
    </row>
    <row r="32" spans="2:8" ht="15" customHeight="1" x14ac:dyDescent="0.25">
      <c r="B32" s="203"/>
      <c r="C32" s="601"/>
      <c r="D32" s="601"/>
      <c r="E32" s="601"/>
      <c r="F32" s="601"/>
      <c r="G32" s="203"/>
    </row>
    <row r="33" spans="2:7" x14ac:dyDescent="0.25">
      <c r="B33" s="6"/>
      <c r="C33" s="601"/>
      <c r="D33" s="601"/>
      <c r="E33" s="601"/>
      <c r="F33" s="601"/>
      <c r="G33" s="6"/>
    </row>
    <row r="34" spans="2:7" x14ac:dyDescent="0.25">
      <c r="B34" s="6"/>
      <c r="C34" s="603"/>
      <c r="D34" s="603"/>
      <c r="E34" s="603"/>
      <c r="F34" s="603"/>
      <c r="G34" s="6"/>
    </row>
    <row r="35" spans="2:7" x14ac:dyDescent="0.25">
      <c r="B35" s="6"/>
      <c r="C35" s="6"/>
      <c r="D35" s="6"/>
      <c r="E35" s="6"/>
      <c r="F35" s="6"/>
      <c r="G35" s="6"/>
    </row>
    <row r="36" spans="2:7" x14ac:dyDescent="0.25">
      <c r="B36" s="6"/>
      <c r="C36" s="6"/>
      <c r="D36" s="6"/>
      <c r="E36" s="6"/>
      <c r="F36" s="6"/>
      <c r="G36" s="6"/>
    </row>
    <row r="37" spans="2:7" x14ac:dyDescent="0.25">
      <c r="B37" s="6"/>
      <c r="C37" s="595"/>
      <c r="D37" s="595"/>
      <c r="E37" s="5"/>
      <c r="F37" s="6"/>
      <c r="G37" s="6"/>
    </row>
    <row r="38" spans="2:7" x14ac:dyDescent="0.25">
      <c r="B38" s="6"/>
      <c r="C38" s="595"/>
      <c r="D38" s="595"/>
      <c r="E38" s="5"/>
      <c r="F38" s="6"/>
      <c r="G38" s="6"/>
    </row>
    <row r="39" spans="2:7" x14ac:dyDescent="0.25">
      <c r="B39" s="6"/>
      <c r="C39" s="608"/>
      <c r="D39" s="608"/>
      <c r="E39" s="608"/>
      <c r="F39" s="608"/>
      <c r="G39" s="6"/>
    </row>
    <row r="40" spans="2:7" x14ac:dyDescent="0.25">
      <c r="B40" s="6"/>
      <c r="C40" s="597"/>
      <c r="D40" s="597"/>
      <c r="E40" s="598"/>
      <c r="F40" s="598"/>
      <c r="G40" s="6"/>
    </row>
    <row r="41" spans="2:7" x14ac:dyDescent="0.25">
      <c r="B41" s="6"/>
      <c r="C41" s="597"/>
      <c r="D41" s="597"/>
      <c r="E41" s="604"/>
      <c r="F41" s="604"/>
      <c r="G41" s="6"/>
    </row>
    <row r="42" spans="2:7" x14ac:dyDescent="0.25">
      <c r="B42" s="6"/>
      <c r="C42" s="6"/>
      <c r="D42" s="6"/>
      <c r="E42" s="6"/>
      <c r="F42" s="6"/>
      <c r="G42" s="6"/>
    </row>
    <row r="43" spans="2:7" x14ac:dyDescent="0.25">
      <c r="B43" s="6"/>
      <c r="C43" s="595"/>
      <c r="D43" s="595"/>
      <c r="E43" s="5"/>
      <c r="F43" s="6"/>
      <c r="G43" s="6"/>
    </row>
    <row r="44" spans="2:7" x14ac:dyDescent="0.25">
      <c r="B44" s="6"/>
      <c r="C44" s="595"/>
      <c r="D44" s="595"/>
      <c r="E44" s="596"/>
      <c r="F44" s="596"/>
      <c r="G44" s="6"/>
    </row>
    <row r="45" spans="2:7" x14ac:dyDescent="0.25">
      <c r="B45" s="6"/>
      <c r="C45" s="5"/>
      <c r="D45" s="5"/>
      <c r="E45" s="5"/>
      <c r="F45" s="5"/>
      <c r="G45" s="6"/>
    </row>
    <row r="46" spans="2:7" x14ac:dyDescent="0.25">
      <c r="B46" s="6"/>
      <c r="C46" s="597"/>
      <c r="D46" s="597"/>
      <c r="E46" s="598"/>
      <c r="F46" s="598"/>
      <c r="G46" s="6"/>
    </row>
    <row r="47" spans="2:7" x14ac:dyDescent="0.25">
      <c r="B47" s="6"/>
      <c r="C47" s="597"/>
      <c r="D47" s="597"/>
      <c r="E47" s="604"/>
      <c r="F47" s="604"/>
      <c r="G47" s="6"/>
    </row>
    <row r="48" spans="2:7" x14ac:dyDescent="0.25">
      <c r="B48" s="6"/>
      <c r="C48" s="6"/>
      <c r="D48" s="6"/>
      <c r="E48" s="6"/>
      <c r="F48" s="6"/>
      <c r="G48" s="6"/>
    </row>
    <row r="49" spans="2:7" x14ac:dyDescent="0.25">
      <c r="B49" s="6"/>
      <c r="C49" s="595"/>
      <c r="D49" s="595"/>
      <c r="E49" s="6"/>
      <c r="F49" s="6"/>
      <c r="G49" s="6"/>
    </row>
    <row r="50" spans="2:7" x14ac:dyDescent="0.25">
      <c r="B50" s="6"/>
      <c r="C50" s="595"/>
      <c r="D50" s="595"/>
      <c r="E50" s="604"/>
      <c r="F50" s="604"/>
      <c r="G50" s="6"/>
    </row>
    <row r="51" spans="2:7" x14ac:dyDescent="0.25">
      <c r="B51" s="6"/>
      <c r="C51" s="597"/>
      <c r="D51" s="597"/>
      <c r="E51" s="604"/>
      <c r="F51" s="604"/>
      <c r="G51" s="6"/>
    </row>
    <row r="52" spans="2:7" x14ac:dyDescent="0.25">
      <c r="B52" s="6"/>
      <c r="C52" s="7"/>
      <c r="D52" s="6"/>
      <c r="E52" s="7"/>
      <c r="F52" s="6"/>
      <c r="G52" s="6"/>
    </row>
    <row r="53" spans="2:7" x14ac:dyDescent="0.25">
      <c r="B53" s="6"/>
      <c r="C53" s="7"/>
      <c r="D53" s="7"/>
      <c r="E53" s="7"/>
      <c r="F53" s="7"/>
      <c r="G53" s="7"/>
    </row>
  </sheetData>
  <mergeCells count="53">
    <mergeCell ref="C51:D51"/>
    <mergeCell ref="E51:F51"/>
    <mergeCell ref="C47:D47"/>
    <mergeCell ref="E47:F47"/>
    <mergeCell ref="C29:D29"/>
    <mergeCell ref="C30:F30"/>
    <mergeCell ref="C50:D50"/>
    <mergeCell ref="E50:F50"/>
    <mergeCell ref="C37:D37"/>
    <mergeCell ref="C38:D38"/>
    <mergeCell ref="E41:F41"/>
    <mergeCell ref="C43:D43"/>
    <mergeCell ref="C39:F39"/>
    <mergeCell ref="C40:D40"/>
    <mergeCell ref="E40:F40"/>
    <mergeCell ref="C41:D41"/>
    <mergeCell ref="E22:F22"/>
    <mergeCell ref="E24:F24"/>
    <mergeCell ref="C49:D49"/>
    <mergeCell ref="C44:D44"/>
    <mergeCell ref="E44:F44"/>
    <mergeCell ref="C46:D46"/>
    <mergeCell ref="E46:F46"/>
    <mergeCell ref="C31:D31"/>
    <mergeCell ref="E31:F31"/>
    <mergeCell ref="C32:D32"/>
    <mergeCell ref="E32:F32"/>
    <mergeCell ref="C33:D33"/>
    <mergeCell ref="E33:F33"/>
    <mergeCell ref="E29:F29"/>
    <mergeCell ref="C34:D34"/>
    <mergeCell ref="E34:F34"/>
    <mergeCell ref="C3:F3"/>
    <mergeCell ref="B4:F4"/>
    <mergeCell ref="C5:F5"/>
    <mergeCell ref="C7:D7"/>
    <mergeCell ref="C8:F8"/>
    <mergeCell ref="E9:F9"/>
    <mergeCell ref="E13:F13"/>
    <mergeCell ref="C28:F28"/>
    <mergeCell ref="C16:F16"/>
    <mergeCell ref="C17:F17"/>
    <mergeCell ref="E25:F25"/>
    <mergeCell ref="E19:F19"/>
    <mergeCell ref="E14:F14"/>
    <mergeCell ref="E10:F10"/>
    <mergeCell ref="E11:F11"/>
    <mergeCell ref="E12:F12"/>
    <mergeCell ref="E23:F23"/>
    <mergeCell ref="E18:F18"/>
    <mergeCell ref="E20:F20"/>
    <mergeCell ref="E21:F21"/>
    <mergeCell ref="C26:F26"/>
  </mergeCells>
  <dataValidations disablePrompts="1" count="2">
    <dataValidation type="whole" allowBlank="1" showInputMessage="1" showErrorMessage="1" sqref="E46 E40" xr:uid="{00000000-0002-0000-0300-000000000000}">
      <formula1>-999999999</formula1>
      <formula2>999999999</formula2>
    </dataValidation>
    <dataValidation type="list" allowBlank="1" showInputMessage="1" showErrorMessage="1" sqref="E50" xr:uid="{00000000-0002-0000-0300-000001000000}">
      <formula1>$K$57:$K$58</formula1>
    </dataValidation>
  </dataValidations>
  <pageMargins left="0.25" right="0.25" top="0.17" bottom="0.17"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0"/>
  </sheetPr>
  <dimension ref="B1:Z90"/>
  <sheetViews>
    <sheetView topLeftCell="P1" zoomScale="85" zoomScaleNormal="85" workbookViewId="0">
      <selection activeCell="Z16" sqref="Z16"/>
    </sheetView>
  </sheetViews>
  <sheetFormatPr defaultColWidth="8.7109375" defaultRowHeight="15" x14ac:dyDescent="0.25"/>
  <cols>
    <col min="1" max="1" width="1.42578125" style="1" customWidth="1"/>
    <col min="2" max="2" width="1.42578125" style="18" customWidth="1"/>
    <col min="3" max="3" width="13.7109375" style="18" customWidth="1"/>
    <col min="4" max="4" width="29.28515625" style="18" customWidth="1"/>
    <col min="5" max="5" width="50.140625" style="1" customWidth="1"/>
    <col min="6" max="6" width="32.42578125" style="1" customWidth="1"/>
    <col min="7" max="7" width="13.42578125" style="1" customWidth="1"/>
    <col min="8" max="8" width="1.85546875" style="1" customWidth="1"/>
    <col min="9" max="9" width="11.28515625" style="1" customWidth="1"/>
    <col min="10" max="10" width="6.140625" style="1" customWidth="1"/>
    <col min="11" max="12" width="18.140625" style="1" customWidth="1"/>
    <col min="13" max="13" width="53.140625" style="1" customWidth="1"/>
    <col min="14" max="14" width="23.42578125" style="1" customWidth="1"/>
    <col min="15" max="15" width="21.42578125" style="1" customWidth="1"/>
    <col min="16" max="16" width="1.7109375" style="1" customWidth="1"/>
    <col min="17" max="17" width="11" style="1" customWidth="1"/>
    <col min="18" max="19" width="8.7109375" style="1"/>
    <col min="20" max="20" width="23" style="1" customWidth="1"/>
    <col min="21" max="21" width="60.85546875" style="1" customWidth="1"/>
    <col min="22" max="22" width="38" style="1" customWidth="1"/>
    <col min="23" max="23" width="12.28515625" style="1" customWidth="1"/>
    <col min="24" max="24" width="2.28515625" style="1" customWidth="1"/>
    <col min="25" max="25" width="33.42578125" style="1" customWidth="1"/>
    <col min="26" max="26" width="18.28515625" style="1" customWidth="1"/>
    <col min="27" max="16384" width="8.7109375" style="1"/>
  </cols>
  <sheetData>
    <row r="1" spans="2:26" ht="15.75" thickBot="1" x14ac:dyDescent="0.3"/>
    <row r="2" spans="2:26" ht="15.75" thickBot="1" x14ac:dyDescent="0.3">
      <c r="B2" s="41"/>
      <c r="C2" s="42"/>
      <c r="D2" s="42"/>
      <c r="E2" s="43"/>
      <c r="F2" s="43"/>
      <c r="G2" s="43"/>
      <c r="H2" s="44"/>
      <c r="J2" s="41"/>
      <c r="K2" s="42"/>
      <c r="L2" s="42"/>
      <c r="M2" s="43"/>
      <c r="N2" s="43"/>
      <c r="O2" s="43"/>
      <c r="P2" s="44"/>
      <c r="R2" s="41"/>
      <c r="S2" s="42"/>
      <c r="T2" s="42"/>
      <c r="U2" s="43"/>
      <c r="V2" s="43"/>
      <c r="W2" s="43"/>
      <c r="X2" s="44"/>
    </row>
    <row r="3" spans="2:26" ht="20.85" customHeight="1" thickBot="1" x14ac:dyDescent="0.35">
      <c r="B3" s="45"/>
      <c r="C3" s="587" t="s">
        <v>879</v>
      </c>
      <c r="D3" s="588"/>
      <c r="E3" s="588"/>
      <c r="F3" s="588"/>
      <c r="G3" s="589"/>
      <c r="H3" s="46"/>
      <c r="J3" s="45"/>
      <c r="K3" s="587" t="s">
        <v>1005</v>
      </c>
      <c r="L3" s="588"/>
      <c r="M3" s="588"/>
      <c r="N3" s="588"/>
      <c r="O3" s="589"/>
      <c r="P3" s="46"/>
      <c r="R3" s="45"/>
      <c r="S3" s="587" t="s">
        <v>1063</v>
      </c>
      <c r="T3" s="588"/>
      <c r="U3" s="588"/>
      <c r="V3" s="588"/>
      <c r="W3" s="589"/>
      <c r="X3" s="46"/>
      <c r="Z3" s="465"/>
    </row>
    <row r="4" spans="2:26" ht="14.85" customHeight="1" x14ac:dyDescent="0.25">
      <c r="B4" s="590"/>
      <c r="C4" s="615"/>
      <c r="D4" s="615"/>
      <c r="E4" s="615"/>
      <c r="F4" s="615"/>
      <c r="G4" s="48"/>
      <c r="H4" s="46"/>
      <c r="J4" s="616"/>
      <c r="K4" s="615"/>
      <c r="L4" s="615"/>
      <c r="M4" s="615"/>
      <c r="N4" s="615"/>
      <c r="O4" s="48"/>
      <c r="P4" s="46"/>
      <c r="R4" s="616"/>
      <c r="S4" s="615"/>
      <c r="T4" s="615"/>
      <c r="U4" s="615"/>
      <c r="V4" s="615"/>
      <c r="W4" s="48"/>
      <c r="X4" s="46"/>
      <c r="Z4" s="465"/>
    </row>
    <row r="5" spans="2:26" x14ac:dyDescent="0.25">
      <c r="B5" s="47"/>
      <c r="C5" s="617"/>
      <c r="D5" s="617"/>
      <c r="E5" s="617"/>
      <c r="F5" s="617"/>
      <c r="G5" s="48"/>
      <c r="H5" s="46"/>
      <c r="J5" s="47"/>
      <c r="K5" s="617"/>
      <c r="L5" s="617"/>
      <c r="M5" s="617"/>
      <c r="N5" s="617"/>
      <c r="O5" s="48"/>
      <c r="P5" s="46"/>
      <c r="R5" s="47"/>
      <c r="S5" s="617"/>
      <c r="T5" s="617"/>
      <c r="U5" s="617"/>
      <c r="V5" s="617"/>
      <c r="W5" s="48"/>
      <c r="X5" s="46"/>
      <c r="Z5" s="465"/>
    </row>
    <row r="6" spans="2:26" x14ac:dyDescent="0.25">
      <c r="B6" s="47"/>
      <c r="C6" s="29"/>
      <c r="D6" s="32"/>
      <c r="E6" s="30"/>
      <c r="F6" s="48"/>
      <c r="G6" s="48"/>
      <c r="H6" s="46"/>
      <c r="J6" s="47"/>
      <c r="K6" s="29"/>
      <c r="L6" s="32"/>
      <c r="M6" s="30"/>
      <c r="N6" s="48"/>
      <c r="O6" s="48"/>
      <c r="P6" s="46"/>
      <c r="R6" s="47"/>
      <c r="S6" s="29"/>
      <c r="T6" s="32"/>
      <c r="U6" s="30"/>
      <c r="V6" s="48"/>
      <c r="W6" s="48"/>
      <c r="X6" s="46"/>
    </row>
    <row r="7" spans="2:26" ht="14.1" customHeight="1" x14ac:dyDescent="0.25">
      <c r="B7" s="47"/>
      <c r="C7" s="618" t="s">
        <v>230</v>
      </c>
      <c r="D7" s="618"/>
      <c r="E7" s="31"/>
      <c r="F7" s="48"/>
      <c r="G7" s="48"/>
      <c r="H7" s="46"/>
      <c r="J7" s="47"/>
      <c r="K7" s="618" t="s">
        <v>230</v>
      </c>
      <c r="L7" s="618"/>
      <c r="M7" s="31"/>
      <c r="N7" s="48"/>
      <c r="O7" s="48"/>
      <c r="P7" s="46"/>
      <c r="R7" s="47"/>
      <c r="S7" s="618" t="s">
        <v>230</v>
      </c>
      <c r="T7" s="618"/>
      <c r="U7" s="31"/>
      <c r="V7" s="48"/>
      <c r="W7" s="48"/>
      <c r="X7" s="46"/>
    </row>
    <row r="8" spans="2:26" ht="53.25" customHeight="1" thickBot="1" x14ac:dyDescent="0.3">
      <c r="B8" s="47"/>
      <c r="C8" s="609" t="s">
        <v>238</v>
      </c>
      <c r="D8" s="609"/>
      <c r="E8" s="609"/>
      <c r="F8" s="609"/>
      <c r="G8" s="48"/>
      <c r="H8" s="46"/>
      <c r="J8" s="47"/>
      <c r="K8" s="609" t="s">
        <v>238</v>
      </c>
      <c r="L8" s="609"/>
      <c r="M8" s="609"/>
      <c r="N8" s="609"/>
      <c r="O8" s="48"/>
      <c r="P8" s="46"/>
      <c r="R8" s="47"/>
      <c r="S8" s="609" t="s">
        <v>238</v>
      </c>
      <c r="T8" s="609"/>
      <c r="U8" s="609"/>
      <c r="V8" s="609"/>
      <c r="W8" s="48"/>
      <c r="X8" s="46"/>
    </row>
    <row r="9" spans="2:26" ht="49.5" customHeight="1" thickBot="1" x14ac:dyDescent="0.3">
      <c r="B9" s="47"/>
      <c r="C9" s="612" t="s">
        <v>849</v>
      </c>
      <c r="D9" s="612"/>
      <c r="E9" s="629">
        <v>723956</v>
      </c>
      <c r="F9" s="630"/>
      <c r="G9" s="48"/>
      <c r="H9" s="46"/>
      <c r="J9" s="47"/>
      <c r="K9" s="612" t="s">
        <v>995</v>
      </c>
      <c r="L9" s="612"/>
      <c r="M9" s="610">
        <v>1692034.37</v>
      </c>
      <c r="N9" s="611"/>
      <c r="O9" s="48"/>
      <c r="P9" s="46"/>
      <c r="R9" s="47"/>
      <c r="S9" s="612" t="s">
        <v>1066</v>
      </c>
      <c r="T9" s="612"/>
      <c r="U9" s="610" t="s">
        <v>1064</v>
      </c>
      <c r="V9" s="611"/>
      <c r="W9" s="48"/>
      <c r="X9" s="46"/>
    </row>
    <row r="10" spans="2:26" ht="124.5" customHeight="1" thickBot="1" x14ac:dyDescent="0.3">
      <c r="B10" s="47"/>
      <c r="C10" s="618" t="s">
        <v>231</v>
      </c>
      <c r="D10" s="618"/>
      <c r="E10" s="621" t="s">
        <v>850</v>
      </c>
      <c r="F10" s="622"/>
      <c r="G10" s="48"/>
      <c r="H10" s="46"/>
      <c r="J10" s="47"/>
      <c r="K10" s="618" t="s">
        <v>231</v>
      </c>
      <c r="L10" s="618"/>
      <c r="M10" s="621" t="s">
        <v>1050</v>
      </c>
      <c r="N10" s="622"/>
      <c r="O10" s="48"/>
      <c r="P10" s="46"/>
      <c r="R10" s="47"/>
      <c r="S10" s="618" t="s">
        <v>1065</v>
      </c>
      <c r="T10" s="618"/>
      <c r="U10" s="623" t="s">
        <v>1067</v>
      </c>
      <c r="V10" s="624"/>
      <c r="W10" s="48"/>
      <c r="X10" s="46"/>
    </row>
    <row r="11" spans="2:26" ht="30" customHeight="1" thickBot="1" x14ac:dyDescent="0.3">
      <c r="B11" s="47"/>
      <c r="C11" s="32"/>
      <c r="D11" s="32"/>
      <c r="E11" s="48"/>
      <c r="F11" s="48"/>
      <c r="G11" s="48"/>
      <c r="H11" s="46"/>
      <c r="J11" s="47"/>
      <c r="K11" s="32"/>
      <c r="L11" s="32"/>
      <c r="M11" s="48"/>
      <c r="N11" s="48"/>
      <c r="O11" s="48"/>
      <c r="P11" s="46"/>
      <c r="R11" s="47"/>
      <c r="S11" s="464"/>
      <c r="T11" s="32"/>
      <c r="U11" s="48"/>
      <c r="V11" s="48"/>
      <c r="W11" s="48"/>
      <c r="X11" s="46"/>
      <c r="Z11" s="547"/>
    </row>
    <row r="12" spans="2:26" ht="24" customHeight="1" thickBot="1" x14ac:dyDescent="0.3">
      <c r="B12" s="47"/>
      <c r="C12" s="618" t="s">
        <v>295</v>
      </c>
      <c r="D12" s="618"/>
      <c r="E12" s="625" t="s">
        <v>851</v>
      </c>
      <c r="F12" s="626"/>
      <c r="G12" s="48"/>
      <c r="H12" s="46"/>
      <c r="J12" s="47"/>
      <c r="K12" s="618" t="s">
        <v>295</v>
      </c>
      <c r="L12" s="618"/>
      <c r="M12" s="627" t="s">
        <v>1048</v>
      </c>
      <c r="N12" s="628"/>
      <c r="O12" s="48"/>
      <c r="P12" s="46"/>
      <c r="R12" s="47"/>
      <c r="S12" s="618" t="s">
        <v>295</v>
      </c>
      <c r="T12" s="618"/>
      <c r="U12" s="619">
        <v>24946.84</v>
      </c>
      <c r="V12" s="620"/>
      <c r="W12" s="48" t="s">
        <v>1069</v>
      </c>
      <c r="X12" s="46"/>
      <c r="Z12" s="463"/>
    </row>
    <row r="13" spans="2:26" ht="25.5" customHeight="1" x14ac:dyDescent="0.25">
      <c r="B13" s="47"/>
      <c r="C13" s="631" t="s">
        <v>294</v>
      </c>
      <c r="D13" s="631"/>
      <c r="E13" s="631"/>
      <c r="F13" s="631"/>
      <c r="G13" s="48"/>
      <c r="H13" s="46"/>
      <c r="J13" s="47"/>
      <c r="K13" s="631" t="s">
        <v>294</v>
      </c>
      <c r="L13" s="631"/>
      <c r="M13" s="631"/>
      <c r="N13" s="631"/>
      <c r="O13" s="48"/>
      <c r="P13" s="46"/>
      <c r="R13" s="47"/>
      <c r="S13" s="631" t="s">
        <v>294</v>
      </c>
      <c r="T13" s="631"/>
      <c r="U13" s="631"/>
      <c r="V13" s="631"/>
      <c r="W13" s="48"/>
      <c r="X13" s="46"/>
      <c r="Z13" s="463"/>
    </row>
    <row r="14" spans="2:26" ht="15" customHeight="1" x14ac:dyDescent="0.25">
      <c r="B14" s="47"/>
      <c r="C14" s="194"/>
      <c r="D14" s="194"/>
      <c r="E14" s="194"/>
      <c r="F14" s="194"/>
      <c r="G14" s="48"/>
      <c r="H14" s="46"/>
      <c r="J14" s="47"/>
      <c r="K14" s="194"/>
      <c r="L14" s="194"/>
      <c r="M14" s="194"/>
      <c r="N14" s="194"/>
      <c r="O14" s="48"/>
      <c r="P14" s="46"/>
      <c r="R14" s="47"/>
      <c r="S14" s="194"/>
      <c r="T14" s="194"/>
      <c r="U14" s="194"/>
      <c r="V14" s="194"/>
      <c r="W14" s="48"/>
      <c r="X14" s="46"/>
    </row>
    <row r="15" spans="2:26" ht="14.85" customHeight="1" thickBot="1" x14ac:dyDescent="0.3">
      <c r="B15" s="47"/>
      <c r="C15" s="618" t="s">
        <v>214</v>
      </c>
      <c r="D15" s="618"/>
      <c r="E15" s="48"/>
      <c r="F15" s="48"/>
      <c r="G15" s="48"/>
      <c r="H15" s="46"/>
      <c r="J15" s="47"/>
      <c r="K15" s="618" t="s">
        <v>214</v>
      </c>
      <c r="L15" s="618"/>
      <c r="M15" s="48"/>
      <c r="N15" s="48"/>
      <c r="O15" s="48"/>
      <c r="P15" s="46"/>
      <c r="R15" s="47"/>
      <c r="S15" s="618" t="s">
        <v>214</v>
      </c>
      <c r="T15" s="618"/>
      <c r="U15" s="48"/>
      <c r="V15" s="48"/>
      <c r="W15" s="48"/>
      <c r="X15" s="46"/>
    </row>
    <row r="16" spans="2:26" ht="75.75" customHeight="1" x14ac:dyDescent="0.25">
      <c r="B16" s="47"/>
      <c r="C16" s="618" t="s">
        <v>271</v>
      </c>
      <c r="D16" s="618"/>
      <c r="E16" s="225" t="s">
        <v>215</v>
      </c>
      <c r="F16" s="226" t="s">
        <v>216</v>
      </c>
      <c r="G16" s="48"/>
      <c r="H16" s="46"/>
      <c r="J16" s="47"/>
      <c r="K16" s="618" t="s">
        <v>271</v>
      </c>
      <c r="L16" s="618"/>
      <c r="M16" s="225" t="s">
        <v>215</v>
      </c>
      <c r="N16" s="226" t="s">
        <v>216</v>
      </c>
      <c r="O16" s="48"/>
      <c r="P16" s="46"/>
      <c r="R16" s="47"/>
      <c r="S16" s="618" t="s">
        <v>271</v>
      </c>
      <c r="T16" s="618"/>
      <c r="U16" s="225" t="s">
        <v>215</v>
      </c>
      <c r="V16" s="226" t="s">
        <v>216</v>
      </c>
      <c r="W16" s="48"/>
      <c r="X16" s="46"/>
    </row>
    <row r="17" spans="2:26" ht="49.5" customHeight="1" x14ac:dyDescent="0.25">
      <c r="B17" s="47"/>
      <c r="C17" s="32"/>
      <c r="D17" s="32"/>
      <c r="E17" s="227" t="s">
        <v>852</v>
      </c>
      <c r="F17" s="228">
        <f>+F18+F25</f>
        <v>285855.03999999998</v>
      </c>
      <c r="G17" s="48"/>
      <c r="H17" s="46"/>
      <c r="J17" s="47"/>
      <c r="K17" s="632" t="s">
        <v>1049</v>
      </c>
      <c r="L17" s="633"/>
      <c r="M17" s="227" t="s">
        <v>852</v>
      </c>
      <c r="N17" s="228">
        <v>1155016.7300000002</v>
      </c>
      <c r="O17" s="48"/>
      <c r="P17" s="46"/>
      <c r="R17" s="47"/>
      <c r="S17" s="32"/>
      <c r="T17" s="32"/>
      <c r="U17" s="227" t="s">
        <v>852</v>
      </c>
      <c r="V17" s="228">
        <f>+V18+V25+V30</f>
        <v>1839481.6200000003</v>
      </c>
      <c r="W17" s="48"/>
      <c r="X17" s="46"/>
    </row>
    <row r="18" spans="2:26" ht="30" customHeight="1" x14ac:dyDescent="0.25">
      <c r="B18" s="47"/>
      <c r="C18" s="32"/>
      <c r="D18" s="32"/>
      <c r="E18" s="229" t="s">
        <v>853</v>
      </c>
      <c r="F18" s="230">
        <f>SUM(F19:F24)</f>
        <v>267049.99</v>
      </c>
      <c r="G18" s="48"/>
      <c r="H18" s="46"/>
      <c r="J18" s="47"/>
      <c r="K18" s="32"/>
      <c r="L18" s="32"/>
      <c r="M18" s="229" t="s">
        <v>853</v>
      </c>
      <c r="N18" s="230">
        <v>732032.32000000018</v>
      </c>
      <c r="O18" s="48"/>
      <c r="P18" s="46"/>
      <c r="R18" s="47"/>
      <c r="S18" s="32"/>
      <c r="T18" s="32"/>
      <c r="U18" s="229" t="s">
        <v>853</v>
      </c>
      <c r="V18" s="230">
        <f>SUM(V19:V24)</f>
        <v>1288681.4000000004</v>
      </c>
      <c r="W18" s="48"/>
      <c r="X18" s="46"/>
      <c r="Z18" s="462"/>
    </row>
    <row r="19" spans="2:26" ht="25.5" x14ac:dyDescent="0.25">
      <c r="B19" s="47"/>
      <c r="C19" s="32"/>
      <c r="D19" s="32"/>
      <c r="E19" s="231" t="s">
        <v>854</v>
      </c>
      <c r="F19" s="232">
        <v>115829.58</v>
      </c>
      <c r="G19" s="48"/>
      <c r="H19" s="46"/>
      <c r="J19" s="47"/>
      <c r="K19" s="32"/>
      <c r="L19" s="32"/>
      <c r="M19" s="231" t="s">
        <v>854</v>
      </c>
      <c r="N19" s="273">
        <v>357751.10000000003</v>
      </c>
      <c r="O19" s="48"/>
      <c r="P19" s="46"/>
      <c r="R19" s="47"/>
      <c r="S19" s="32"/>
      <c r="T19" s="32"/>
      <c r="U19" s="231" t="s">
        <v>854</v>
      </c>
      <c r="V19" s="466">
        <v>590919.47000000009</v>
      </c>
      <c r="W19" s="48"/>
      <c r="X19" s="46"/>
      <c r="Z19" s="462"/>
    </row>
    <row r="20" spans="2:26" ht="25.5" x14ac:dyDescent="0.25">
      <c r="B20" s="47"/>
      <c r="C20" s="32"/>
      <c r="D20" s="32"/>
      <c r="E20" s="231" t="s">
        <v>855</v>
      </c>
      <c r="F20" s="232">
        <v>30761.75</v>
      </c>
      <c r="G20" s="48"/>
      <c r="H20" s="46"/>
      <c r="J20" s="47"/>
      <c r="K20" s="32"/>
      <c r="L20" s="32"/>
      <c r="M20" s="231" t="s">
        <v>855</v>
      </c>
      <c r="N20" s="273">
        <v>71347.94</v>
      </c>
      <c r="O20" s="48"/>
      <c r="P20" s="46"/>
      <c r="R20" s="47"/>
      <c r="S20" s="32"/>
      <c r="T20" s="32"/>
      <c r="U20" s="231" t="s">
        <v>855</v>
      </c>
      <c r="V20" s="466">
        <v>210210.21</v>
      </c>
      <c r="W20" s="48"/>
      <c r="X20" s="46"/>
      <c r="Z20" s="462"/>
    </row>
    <row r="21" spans="2:26" ht="25.5" x14ac:dyDescent="0.25">
      <c r="B21" s="47"/>
      <c r="C21" s="32"/>
      <c r="D21" s="32"/>
      <c r="E21" s="231" t="s">
        <v>856</v>
      </c>
      <c r="F21" s="232">
        <v>111544.97</v>
      </c>
      <c r="G21" s="48"/>
      <c r="H21" s="46"/>
      <c r="J21" s="47"/>
      <c r="K21" s="32"/>
      <c r="L21" s="32"/>
      <c r="M21" s="231" t="s">
        <v>856</v>
      </c>
      <c r="N21" s="273">
        <v>244946.88000000003</v>
      </c>
      <c r="O21" s="48"/>
      <c r="P21" s="46"/>
      <c r="R21" s="47"/>
      <c r="S21" s="32"/>
      <c r="T21" s="32"/>
      <c r="U21" s="231" t="s">
        <v>856</v>
      </c>
      <c r="V21" s="466">
        <v>376115.27</v>
      </c>
      <c r="W21" s="48"/>
      <c r="X21" s="46"/>
      <c r="Z21" s="463"/>
    </row>
    <row r="22" spans="2:26" ht="25.5" x14ac:dyDescent="0.25">
      <c r="B22" s="47"/>
      <c r="C22" s="32"/>
      <c r="D22" s="32"/>
      <c r="E22" s="233" t="s">
        <v>857</v>
      </c>
      <c r="F22" s="232">
        <v>764.58</v>
      </c>
      <c r="G22" s="48"/>
      <c r="H22" s="46"/>
      <c r="J22" s="47"/>
      <c r="K22" s="32"/>
      <c r="L22" s="32"/>
      <c r="M22" s="233" t="s">
        <v>857</v>
      </c>
      <c r="N22" s="273">
        <v>29410.670000000002</v>
      </c>
      <c r="O22" s="48"/>
      <c r="P22" s="46"/>
      <c r="R22" s="47"/>
      <c r="S22" s="32"/>
      <c r="T22" s="32"/>
      <c r="U22" s="233" t="s">
        <v>857</v>
      </c>
      <c r="V22" s="466">
        <v>29797.370000000003</v>
      </c>
      <c r="W22" s="48"/>
      <c r="X22" s="46"/>
    </row>
    <row r="23" spans="2:26" ht="25.5" x14ac:dyDescent="0.25">
      <c r="B23" s="47"/>
      <c r="C23" s="32"/>
      <c r="D23" s="32"/>
      <c r="E23" s="233" t="s">
        <v>858</v>
      </c>
      <c r="F23" s="232">
        <v>1185.9100000000001</v>
      </c>
      <c r="G23" s="48"/>
      <c r="H23" s="46"/>
      <c r="J23" s="47"/>
      <c r="K23" s="32"/>
      <c r="L23" s="32"/>
      <c r="M23" s="233" t="s">
        <v>858</v>
      </c>
      <c r="N23" s="273">
        <v>2636.3</v>
      </c>
      <c r="O23" s="48"/>
      <c r="P23" s="46"/>
      <c r="R23" s="47"/>
      <c r="S23" s="32"/>
      <c r="T23" s="32"/>
      <c r="U23" s="233" t="s">
        <v>858</v>
      </c>
      <c r="V23" s="466">
        <v>7655.79</v>
      </c>
      <c r="W23" s="48"/>
      <c r="X23" s="46"/>
    </row>
    <row r="24" spans="2:26" ht="25.5" x14ac:dyDescent="0.25">
      <c r="B24" s="47"/>
      <c r="C24" s="32"/>
      <c r="D24" s="32"/>
      <c r="E24" s="233" t="s">
        <v>859</v>
      </c>
      <c r="F24" s="232">
        <v>6963.2</v>
      </c>
      <c r="G24" s="48"/>
      <c r="H24" s="46"/>
      <c r="J24" s="47"/>
      <c r="K24" s="32"/>
      <c r="L24" s="32"/>
      <c r="M24" s="233" t="s">
        <v>859</v>
      </c>
      <c r="N24" s="273">
        <v>25939.43</v>
      </c>
      <c r="O24" s="48"/>
      <c r="P24" s="46"/>
      <c r="R24" s="47"/>
      <c r="S24" s="32"/>
      <c r="T24" s="32"/>
      <c r="U24" s="233" t="s">
        <v>859</v>
      </c>
      <c r="V24" s="466">
        <v>73983.290000000008</v>
      </c>
      <c r="W24" s="48"/>
      <c r="X24" s="46"/>
    </row>
    <row r="25" spans="2:26" x14ac:dyDescent="0.25">
      <c r="B25" s="47"/>
      <c r="C25" s="32"/>
      <c r="D25" s="32"/>
      <c r="E25" s="234" t="s">
        <v>860</v>
      </c>
      <c r="F25" s="230">
        <f>SUM(F26:F28)</f>
        <v>18805.05</v>
      </c>
      <c r="G25" s="48"/>
      <c r="H25" s="46"/>
      <c r="J25" s="47"/>
      <c r="K25" s="32"/>
      <c r="L25" s="32"/>
      <c r="M25" s="234" t="s">
        <v>860</v>
      </c>
      <c r="N25" s="230">
        <v>180353.87</v>
      </c>
      <c r="O25" s="48"/>
      <c r="P25" s="46"/>
      <c r="R25" s="47"/>
      <c r="S25" s="32"/>
      <c r="T25" s="32"/>
      <c r="U25" s="234" t="s">
        <v>860</v>
      </c>
      <c r="V25" s="230">
        <f>SUM(V26:V29)</f>
        <v>228473.2</v>
      </c>
      <c r="W25" s="48"/>
      <c r="X25" s="46"/>
    </row>
    <row r="26" spans="2:26" ht="25.5" x14ac:dyDescent="0.25">
      <c r="B26" s="47"/>
      <c r="C26" s="32"/>
      <c r="D26" s="32"/>
      <c r="E26" s="235" t="s">
        <v>861</v>
      </c>
      <c r="F26" s="232">
        <v>7135.86</v>
      </c>
      <c r="G26" s="48"/>
      <c r="H26" s="46"/>
      <c r="J26" s="47"/>
      <c r="K26" s="32"/>
      <c r="L26" s="32"/>
      <c r="M26" s="274" t="s">
        <v>861</v>
      </c>
      <c r="N26" s="273">
        <v>126756.1</v>
      </c>
      <c r="O26" s="48"/>
      <c r="P26" s="46"/>
      <c r="R26" s="47"/>
      <c r="S26" s="32"/>
      <c r="T26" s="32"/>
      <c r="U26" s="274" t="s">
        <v>861</v>
      </c>
      <c r="V26" s="466">
        <v>144847.70000000001</v>
      </c>
      <c r="W26" s="48"/>
      <c r="X26" s="46"/>
    </row>
    <row r="27" spans="2:26" ht="38.25" x14ac:dyDescent="0.25">
      <c r="B27" s="47"/>
      <c r="C27" s="32"/>
      <c r="D27" s="32"/>
      <c r="E27" s="235" t="str">
        <f>[3]Execution!B18</f>
        <v>Product  1.2.2.:  Vulnerable  physical,  natural,  and social  assets  strengthened  in  response  to  climate change impacts, including variability.</v>
      </c>
      <c r="F27" s="232">
        <v>734.52</v>
      </c>
      <c r="G27" s="48"/>
      <c r="H27" s="46"/>
      <c r="J27" s="47"/>
      <c r="K27" s="32"/>
      <c r="L27" s="32"/>
      <c r="M27" s="274" t="s">
        <v>1003</v>
      </c>
      <c r="N27" s="273">
        <v>4971.16</v>
      </c>
      <c r="O27" s="48"/>
      <c r="P27" s="46"/>
      <c r="R27" s="47"/>
      <c r="S27" s="32"/>
      <c r="T27" s="32"/>
      <c r="U27" s="274" t="s">
        <v>1003</v>
      </c>
      <c r="V27" s="466">
        <v>4971.16</v>
      </c>
      <c r="W27" s="48"/>
      <c r="X27" s="46"/>
    </row>
    <row r="28" spans="2:26" ht="25.5" x14ac:dyDescent="0.25">
      <c r="B28" s="47"/>
      <c r="C28" s="32"/>
      <c r="D28" s="32"/>
      <c r="E28" s="235" t="str">
        <f>[3]Execution!B20</f>
        <v>Products   1.2.4:   Construction   of   reservoirs   for
storage of rainfall, runs or natural sources (springs).</v>
      </c>
      <c r="F28" s="232">
        <v>10934.67</v>
      </c>
      <c r="G28" s="48"/>
      <c r="H28" s="46"/>
      <c r="J28" s="47"/>
      <c r="K28" s="32"/>
      <c r="L28" s="32"/>
      <c r="M28" s="274" t="s">
        <v>996</v>
      </c>
      <c r="N28" s="273">
        <v>4919.97</v>
      </c>
      <c r="O28" s="48"/>
      <c r="P28" s="46"/>
      <c r="R28" s="47"/>
      <c r="S28" s="32"/>
      <c r="T28" s="32"/>
      <c r="U28" s="274" t="s">
        <v>996</v>
      </c>
      <c r="V28" s="466">
        <v>15021.91</v>
      </c>
      <c r="W28" s="48"/>
      <c r="X28" s="46"/>
    </row>
    <row r="29" spans="2:26" ht="51" x14ac:dyDescent="0.25">
      <c r="B29" s="47"/>
      <c r="C29" s="32"/>
      <c r="D29" s="32"/>
      <c r="E29" s="227" t="s">
        <v>862</v>
      </c>
      <c r="F29" s="228">
        <f>+F30</f>
        <v>18538</v>
      </c>
      <c r="G29" s="48"/>
      <c r="H29" s="46"/>
      <c r="J29" s="47"/>
      <c r="K29" s="32"/>
      <c r="L29" s="32"/>
      <c r="M29" s="274" t="s">
        <v>1004</v>
      </c>
      <c r="N29" s="273">
        <v>43706.64</v>
      </c>
      <c r="O29" s="48"/>
      <c r="P29" s="46"/>
      <c r="R29" s="47"/>
      <c r="S29" s="32"/>
      <c r="T29" s="32"/>
      <c r="U29" s="274" t="s">
        <v>1004</v>
      </c>
      <c r="V29" s="466">
        <v>63632.43</v>
      </c>
      <c r="W29" s="48"/>
      <c r="X29" s="46"/>
    </row>
    <row r="30" spans="2:26" x14ac:dyDescent="0.25">
      <c r="B30" s="47"/>
      <c r="C30" s="32"/>
      <c r="D30" s="32"/>
      <c r="E30" s="229" t="s">
        <v>863</v>
      </c>
      <c r="F30" s="230">
        <f>SUM(F31:F32)</f>
        <v>18538</v>
      </c>
      <c r="G30" s="48"/>
      <c r="H30" s="46"/>
      <c r="J30" s="47"/>
      <c r="K30" s="32"/>
      <c r="L30" s="32"/>
      <c r="M30" s="234" t="s">
        <v>875</v>
      </c>
      <c r="N30" s="276">
        <v>242630.54</v>
      </c>
      <c r="O30" s="48"/>
      <c r="P30" s="46"/>
      <c r="R30" s="47"/>
      <c r="S30" s="32"/>
      <c r="T30" s="32"/>
      <c r="U30" s="234" t="s">
        <v>875</v>
      </c>
      <c r="V30" s="276">
        <f>SUM(V31:V35)</f>
        <v>322327.01999999996</v>
      </c>
      <c r="W30" s="48"/>
      <c r="X30" s="46"/>
    </row>
    <row r="31" spans="2:26" ht="38.25" x14ac:dyDescent="0.25">
      <c r="B31" s="47"/>
      <c r="C31" s="32"/>
      <c r="D31" s="32"/>
      <c r="E31" s="236" t="s">
        <v>864</v>
      </c>
      <c r="F31" s="232">
        <f>4450+13820.32</f>
        <v>18270.32</v>
      </c>
      <c r="G31" s="48"/>
      <c r="H31" s="46"/>
      <c r="J31" s="47"/>
      <c r="K31" s="32"/>
      <c r="L31" s="32"/>
      <c r="M31" s="274" t="s">
        <v>997</v>
      </c>
      <c r="N31" s="273">
        <v>71725.95</v>
      </c>
      <c r="O31" s="48"/>
      <c r="P31" s="46"/>
      <c r="R31" s="47"/>
      <c r="S31" s="32"/>
      <c r="T31" s="32"/>
      <c r="U31" s="274" t="s">
        <v>997</v>
      </c>
      <c r="V31" s="273">
        <v>93251.65</v>
      </c>
      <c r="W31" s="48"/>
      <c r="X31" s="46"/>
    </row>
    <row r="32" spans="2:26" x14ac:dyDescent="0.25">
      <c r="B32" s="47"/>
      <c r="C32" s="32"/>
      <c r="D32" s="32"/>
      <c r="E32" s="237" t="s">
        <v>865</v>
      </c>
      <c r="F32" s="232">
        <f>3.54+264.14</f>
        <v>267.68</v>
      </c>
      <c r="G32" s="48"/>
      <c r="H32" s="46"/>
      <c r="J32" s="47"/>
      <c r="K32" s="32"/>
      <c r="L32" s="32"/>
      <c r="M32" s="274" t="s">
        <v>998</v>
      </c>
      <c r="N32" s="273">
        <v>55996.18</v>
      </c>
      <c r="O32" s="48"/>
      <c r="P32" s="46"/>
      <c r="R32" s="47"/>
      <c r="S32" s="32"/>
      <c r="T32" s="32"/>
      <c r="U32" s="274" t="s">
        <v>998</v>
      </c>
      <c r="V32" s="273">
        <v>80224.72</v>
      </c>
      <c r="W32" s="48"/>
      <c r="X32" s="46"/>
    </row>
    <row r="33" spans="2:24" ht="25.5" x14ac:dyDescent="0.25">
      <c r="B33" s="47"/>
      <c r="C33" s="32"/>
      <c r="D33" s="32"/>
      <c r="E33" s="229" t="s">
        <v>866</v>
      </c>
      <c r="F33" s="230">
        <f>+F29+F17</f>
        <v>304393.03999999998</v>
      </c>
      <c r="G33" s="48"/>
      <c r="H33" s="46"/>
      <c r="J33" s="47"/>
      <c r="K33" s="32"/>
      <c r="L33" s="32"/>
      <c r="M33" s="274" t="s">
        <v>999</v>
      </c>
      <c r="N33" s="273">
        <v>15305.04</v>
      </c>
      <c r="O33" s="48"/>
      <c r="P33" s="46"/>
      <c r="R33" s="47"/>
      <c r="S33" s="32"/>
      <c r="T33" s="32"/>
      <c r="U33" s="274" t="s">
        <v>999</v>
      </c>
      <c r="V33" s="273">
        <v>15305.04</v>
      </c>
      <c r="W33" s="48"/>
      <c r="X33" s="46"/>
    </row>
    <row r="34" spans="2:24" ht="25.5" x14ac:dyDescent="0.25">
      <c r="B34" s="47"/>
      <c r="C34" s="32"/>
      <c r="D34" s="32"/>
      <c r="E34" s="227" t="s">
        <v>867</v>
      </c>
      <c r="F34" s="228">
        <f>+F35+F36+F37+F38</f>
        <v>71173.89</v>
      </c>
      <c r="G34" s="48"/>
      <c r="H34" s="46"/>
      <c r="J34" s="47"/>
      <c r="K34" s="32"/>
      <c r="L34" s="32"/>
      <c r="M34" s="274" t="s">
        <v>1000</v>
      </c>
      <c r="N34" s="273">
        <v>75437.350000000006</v>
      </c>
      <c r="O34" s="48"/>
      <c r="P34" s="46"/>
      <c r="R34" s="47"/>
      <c r="S34" s="32"/>
      <c r="T34" s="32"/>
      <c r="U34" s="274" t="s">
        <v>1000</v>
      </c>
      <c r="V34" s="273">
        <v>101363.45000000001</v>
      </c>
      <c r="W34" s="48"/>
      <c r="X34" s="46"/>
    </row>
    <row r="35" spans="2:24" x14ac:dyDescent="0.25">
      <c r="B35" s="47"/>
      <c r="C35" s="32"/>
      <c r="D35" s="32"/>
      <c r="E35" s="238" t="s">
        <v>868</v>
      </c>
      <c r="F35" s="232">
        <f>+[3]Execution!D60</f>
        <v>65949.78</v>
      </c>
      <c r="G35" s="48"/>
      <c r="H35" s="46"/>
      <c r="J35" s="47"/>
      <c r="K35" s="32"/>
      <c r="L35" s="32"/>
      <c r="M35" s="274" t="s">
        <v>1001</v>
      </c>
      <c r="N35" s="273">
        <v>24166.019999999997</v>
      </c>
      <c r="O35" s="48"/>
      <c r="P35" s="46"/>
      <c r="R35" s="47"/>
      <c r="S35" s="32"/>
      <c r="T35" s="32"/>
      <c r="U35" s="274" t="s">
        <v>1001</v>
      </c>
      <c r="V35" s="273">
        <v>32182.159999999996</v>
      </c>
      <c r="W35" s="48"/>
      <c r="X35" s="46"/>
    </row>
    <row r="36" spans="2:24" ht="51" x14ac:dyDescent="0.25">
      <c r="B36" s="47"/>
      <c r="C36" s="32"/>
      <c r="D36" s="32"/>
      <c r="E36" s="238" t="s">
        <v>869</v>
      </c>
      <c r="F36" s="232">
        <f>+[3]Execution!D64</f>
        <v>457.53000000000003</v>
      </c>
      <c r="G36" s="48"/>
      <c r="H36" s="46"/>
      <c r="J36" s="47"/>
      <c r="K36" s="32"/>
      <c r="L36" s="32"/>
      <c r="M36" s="227" t="s">
        <v>862</v>
      </c>
      <c r="N36" s="228">
        <v>36093.42</v>
      </c>
      <c r="O36" s="48"/>
      <c r="P36" s="46"/>
      <c r="R36" s="47"/>
      <c r="S36" s="32"/>
      <c r="T36" s="32"/>
      <c r="U36" s="227" t="s">
        <v>862</v>
      </c>
      <c r="V36" s="228">
        <f>+V37+V39</f>
        <v>116969.71</v>
      </c>
      <c r="W36" s="48"/>
      <c r="X36" s="46"/>
    </row>
    <row r="37" spans="2:24" ht="25.5" customHeight="1" x14ac:dyDescent="0.25">
      <c r="B37" s="47"/>
      <c r="C37" s="32"/>
      <c r="D37" s="32"/>
      <c r="E37" s="238" t="s">
        <v>870</v>
      </c>
      <c r="F37" s="232">
        <f>+[3]Execution!D68</f>
        <v>230.07</v>
      </c>
      <c r="G37" s="48"/>
      <c r="H37" s="46"/>
      <c r="J37" s="47"/>
      <c r="K37" s="32"/>
      <c r="L37" s="32"/>
      <c r="M37" s="229" t="s">
        <v>877</v>
      </c>
      <c r="N37" s="230">
        <v>7269.96</v>
      </c>
      <c r="O37" s="48"/>
      <c r="P37" s="46"/>
      <c r="R37" s="47"/>
      <c r="S37" s="32"/>
      <c r="T37" s="32"/>
      <c r="U37" s="229" t="s">
        <v>877</v>
      </c>
      <c r="V37" s="230">
        <f>+V38</f>
        <v>7269.96</v>
      </c>
      <c r="W37" s="48"/>
      <c r="X37" s="46"/>
    </row>
    <row r="38" spans="2:24" ht="25.5" x14ac:dyDescent="0.25">
      <c r="B38" s="47"/>
      <c r="C38" s="32"/>
      <c r="D38" s="32"/>
      <c r="E38" s="238" t="s">
        <v>871</v>
      </c>
      <c r="F38" s="232">
        <f>+[3]Execution!D74</f>
        <v>4536.51</v>
      </c>
      <c r="G38" s="48"/>
      <c r="H38" s="46"/>
      <c r="J38" s="47"/>
      <c r="K38" s="32"/>
      <c r="L38" s="32"/>
      <c r="M38" s="274" t="s">
        <v>1002</v>
      </c>
      <c r="N38" s="273">
        <v>7269.96</v>
      </c>
      <c r="O38" s="48"/>
      <c r="P38" s="46"/>
      <c r="R38" s="47"/>
      <c r="S38" s="32"/>
      <c r="T38" s="32"/>
      <c r="U38" s="274" t="s">
        <v>1002</v>
      </c>
      <c r="V38" s="273">
        <v>7269.96</v>
      </c>
      <c r="W38" s="48"/>
      <c r="X38" s="46"/>
    </row>
    <row r="39" spans="2:24" x14ac:dyDescent="0.25">
      <c r="B39" s="47"/>
      <c r="C39" s="32"/>
      <c r="D39" s="32"/>
      <c r="E39" s="229" t="s">
        <v>872</v>
      </c>
      <c r="F39" s="230">
        <f>+F34+F33</f>
        <v>375566.93</v>
      </c>
      <c r="G39" s="48"/>
      <c r="H39" s="46"/>
      <c r="J39" s="47"/>
      <c r="K39" s="32"/>
      <c r="L39" s="32"/>
      <c r="M39" s="275" t="s">
        <v>863</v>
      </c>
      <c r="N39" s="276">
        <v>28823.46</v>
      </c>
      <c r="O39" s="48"/>
      <c r="P39" s="46"/>
      <c r="R39" s="47"/>
      <c r="S39" s="32"/>
      <c r="T39" s="32"/>
      <c r="U39" s="275" t="s">
        <v>863</v>
      </c>
      <c r="V39" s="276">
        <f>+V40+V41+V42</f>
        <v>109699.75</v>
      </c>
      <c r="W39" s="48"/>
      <c r="X39" s="46"/>
    </row>
    <row r="40" spans="2:24" x14ac:dyDescent="0.25">
      <c r="B40" s="47"/>
      <c r="C40" s="32"/>
      <c r="D40" s="32"/>
      <c r="E40" s="239"/>
      <c r="F40" s="293"/>
      <c r="G40" s="48"/>
      <c r="H40" s="46"/>
      <c r="J40" s="47"/>
      <c r="K40" s="32"/>
      <c r="L40" s="32"/>
      <c r="M40" s="277" t="s">
        <v>864</v>
      </c>
      <c r="N40" s="273">
        <v>25399.94</v>
      </c>
      <c r="O40" s="48"/>
      <c r="P40" s="46"/>
      <c r="R40" s="47"/>
      <c r="S40" s="32"/>
      <c r="T40" s="32"/>
      <c r="U40" s="277" t="s">
        <v>1054</v>
      </c>
      <c r="V40" s="273">
        <v>54861.349999999991</v>
      </c>
      <c r="W40" s="48"/>
      <c r="X40" s="46"/>
    </row>
    <row r="41" spans="2:24" x14ac:dyDescent="0.25">
      <c r="B41" s="47"/>
      <c r="C41" s="32"/>
      <c r="D41" s="32"/>
      <c r="E41" s="239" t="s">
        <v>873</v>
      </c>
      <c r="F41" s="240">
        <v>0</v>
      </c>
      <c r="G41" s="48"/>
      <c r="H41" s="46"/>
      <c r="J41" s="47"/>
      <c r="K41" s="32"/>
      <c r="L41" s="32"/>
      <c r="M41" s="278" t="s">
        <v>865</v>
      </c>
      <c r="N41" s="273">
        <v>3423.52</v>
      </c>
      <c r="O41" s="48"/>
      <c r="P41" s="46"/>
      <c r="R41" s="47"/>
      <c r="S41" s="32"/>
      <c r="T41" s="32"/>
      <c r="U41" s="278" t="s">
        <v>864</v>
      </c>
      <c r="V41" s="273">
        <v>34222.94</v>
      </c>
      <c r="W41" s="48"/>
      <c r="X41" s="46"/>
    </row>
    <row r="42" spans="2:24" x14ac:dyDescent="0.25">
      <c r="B42" s="47"/>
      <c r="C42" s="32"/>
      <c r="D42" s="32"/>
      <c r="E42" s="280"/>
      <c r="F42" s="281"/>
      <c r="G42" s="48"/>
      <c r="H42" s="46"/>
      <c r="J42" s="47"/>
      <c r="K42" s="32"/>
      <c r="L42" s="32"/>
      <c r="M42" s="278"/>
      <c r="N42" s="273"/>
      <c r="O42" s="48"/>
      <c r="P42" s="46"/>
      <c r="R42" s="47"/>
      <c r="S42" s="32"/>
      <c r="T42" s="32"/>
      <c r="U42" s="278" t="s">
        <v>865</v>
      </c>
      <c r="V42" s="273">
        <v>20615.46</v>
      </c>
      <c r="W42" s="48"/>
      <c r="X42" s="46"/>
    </row>
    <row r="43" spans="2:24" ht="25.5" x14ac:dyDescent="0.25">
      <c r="B43" s="47"/>
      <c r="C43" s="32"/>
      <c r="D43" s="32"/>
      <c r="E43" s="280"/>
      <c r="F43" s="281"/>
      <c r="G43" s="48"/>
      <c r="H43" s="46"/>
      <c r="J43" s="47"/>
      <c r="K43" s="32"/>
      <c r="L43" s="32"/>
      <c r="M43" s="227" t="s">
        <v>866</v>
      </c>
      <c r="N43" s="228">
        <v>1191110.1500000001</v>
      </c>
      <c r="O43" s="48"/>
      <c r="P43" s="46"/>
      <c r="R43" s="47"/>
      <c r="S43" s="32"/>
      <c r="T43" s="32"/>
      <c r="U43" s="227" t="s">
        <v>866</v>
      </c>
      <c r="V43" s="228">
        <f>+V36+V17</f>
        <v>1956451.3300000003</v>
      </c>
      <c r="W43" s="48"/>
      <c r="X43" s="46"/>
    </row>
    <row r="44" spans="2:24" ht="32.25" customHeight="1" x14ac:dyDescent="0.25">
      <c r="B44" s="47"/>
      <c r="C44" s="32"/>
      <c r="D44" s="32"/>
      <c r="E44" s="280"/>
      <c r="F44" s="281"/>
      <c r="G44" s="48"/>
      <c r="H44" s="46"/>
      <c r="J44" s="47"/>
      <c r="K44" s="32"/>
      <c r="L44" s="32"/>
      <c r="M44" s="227" t="s">
        <v>867</v>
      </c>
      <c r="N44" s="228">
        <v>159628.73000000001</v>
      </c>
      <c r="O44" s="48"/>
      <c r="P44" s="46"/>
      <c r="R44" s="47"/>
      <c r="S44" s="32"/>
      <c r="T44" s="32"/>
      <c r="U44" s="227" t="s">
        <v>1068</v>
      </c>
      <c r="V44" s="228">
        <f>+V45+V46+V47+V48</f>
        <v>251116.53000000003</v>
      </c>
      <c r="W44" s="48"/>
      <c r="X44" s="46"/>
    </row>
    <row r="45" spans="2:24" x14ac:dyDescent="0.25">
      <c r="B45" s="47"/>
      <c r="C45" s="32"/>
      <c r="D45" s="32"/>
      <c r="E45" s="280"/>
      <c r="F45" s="281"/>
      <c r="G45" s="48"/>
      <c r="H45" s="46"/>
      <c r="J45" s="47"/>
      <c r="K45" s="32"/>
      <c r="L45" s="32"/>
      <c r="M45" s="238" t="s">
        <v>868</v>
      </c>
      <c r="N45" s="273">
        <v>142591.76999999999</v>
      </c>
      <c r="O45" s="48"/>
      <c r="P45" s="46"/>
      <c r="R45" s="47"/>
      <c r="S45" s="32"/>
      <c r="T45" s="32"/>
      <c r="U45" s="238" t="s">
        <v>868</v>
      </c>
      <c r="V45" s="273">
        <v>198194.28000000003</v>
      </c>
      <c r="W45" s="48"/>
      <c r="X45" s="46"/>
    </row>
    <row r="46" spans="2:24" x14ac:dyDescent="0.25">
      <c r="B46" s="47"/>
      <c r="C46" s="32"/>
      <c r="D46" s="32"/>
      <c r="E46" s="280"/>
      <c r="F46" s="281"/>
      <c r="G46" s="48"/>
      <c r="H46" s="46"/>
      <c r="J46" s="47"/>
      <c r="K46" s="32"/>
      <c r="L46" s="32"/>
      <c r="M46" s="238" t="s">
        <v>869</v>
      </c>
      <c r="N46" s="273">
        <v>626.67000000000007</v>
      </c>
      <c r="O46" s="48"/>
      <c r="P46" s="46"/>
      <c r="R46" s="47"/>
      <c r="S46" s="32"/>
      <c r="T46" s="32"/>
      <c r="U46" s="238" t="s">
        <v>869</v>
      </c>
      <c r="V46" s="273">
        <v>626.67000000000007</v>
      </c>
      <c r="W46" s="48"/>
      <c r="X46" s="46"/>
    </row>
    <row r="47" spans="2:24" x14ac:dyDescent="0.25">
      <c r="B47" s="47"/>
      <c r="C47" s="32"/>
      <c r="D47" s="32"/>
      <c r="E47" s="280"/>
      <c r="F47" s="281"/>
      <c r="G47" s="48"/>
      <c r="H47" s="46"/>
      <c r="J47" s="47"/>
      <c r="K47" s="32"/>
      <c r="L47" s="32"/>
      <c r="M47" s="238" t="s">
        <v>870</v>
      </c>
      <c r="N47" s="273">
        <v>230.07</v>
      </c>
      <c r="O47" s="48"/>
      <c r="P47" s="46"/>
      <c r="R47" s="47"/>
      <c r="S47" s="32"/>
      <c r="T47" s="32"/>
      <c r="U47" s="238" t="s">
        <v>870</v>
      </c>
      <c r="V47" s="273">
        <v>230.07</v>
      </c>
      <c r="W47" s="48"/>
      <c r="X47" s="46"/>
    </row>
    <row r="48" spans="2:24" ht="25.5" x14ac:dyDescent="0.25">
      <c r="B48" s="47"/>
      <c r="C48" s="32"/>
      <c r="D48" s="32"/>
      <c r="E48" s="280"/>
      <c r="F48" s="281"/>
      <c r="G48" s="48"/>
      <c r="H48" s="46"/>
      <c r="J48" s="47"/>
      <c r="K48" s="32"/>
      <c r="L48" s="32"/>
      <c r="M48" s="238" t="s">
        <v>871</v>
      </c>
      <c r="N48" s="273">
        <v>16180.22</v>
      </c>
      <c r="O48" s="48"/>
      <c r="P48" s="46"/>
      <c r="R48" s="47"/>
      <c r="S48" s="32"/>
      <c r="T48" s="32"/>
      <c r="U48" s="238" t="s">
        <v>871</v>
      </c>
      <c r="V48" s="232">
        <v>52065.509999999995</v>
      </c>
      <c r="W48" s="48"/>
      <c r="X48" s="46"/>
    </row>
    <row r="49" spans="2:24" ht="15.75" thickBot="1" x14ac:dyDescent="0.3">
      <c r="B49" s="47"/>
      <c r="C49" s="32"/>
      <c r="D49" s="32"/>
      <c r="E49" s="280"/>
      <c r="F49" s="281"/>
      <c r="G49" s="48"/>
      <c r="H49" s="46"/>
      <c r="J49" s="47"/>
      <c r="K49" s="32"/>
      <c r="L49" s="32"/>
      <c r="M49" s="468" t="s">
        <v>872</v>
      </c>
      <c r="N49" s="469">
        <v>1350738.8800000001</v>
      </c>
      <c r="O49" s="48"/>
      <c r="P49" s="46"/>
      <c r="R49" s="47"/>
      <c r="S49" s="32"/>
      <c r="T49" s="32"/>
      <c r="U49" s="468" t="s">
        <v>872</v>
      </c>
      <c r="V49" s="470">
        <f>+V43+V44</f>
        <v>2207567.8600000003</v>
      </c>
      <c r="W49" s="48"/>
      <c r="X49" s="46"/>
    </row>
    <row r="50" spans="2:24" ht="32.25" customHeight="1" thickBot="1" x14ac:dyDescent="0.3">
      <c r="B50" s="47"/>
      <c r="C50" s="32"/>
      <c r="D50" s="32"/>
      <c r="E50" s="280"/>
      <c r="F50" s="281"/>
      <c r="G50" s="48"/>
      <c r="H50" s="46"/>
      <c r="J50" s="47"/>
      <c r="K50" s="32"/>
      <c r="L50" s="32"/>
      <c r="M50" s="467" t="s">
        <v>265</v>
      </c>
      <c r="N50" s="279">
        <v>1350738.8800000001</v>
      </c>
      <c r="O50" s="48"/>
      <c r="P50" s="46"/>
      <c r="R50" s="47"/>
      <c r="S50" s="32"/>
      <c r="T50" s="32"/>
      <c r="U50" s="467" t="s">
        <v>265</v>
      </c>
      <c r="V50" s="279">
        <f>+V49</f>
        <v>2207567.8600000003</v>
      </c>
      <c r="W50" s="48"/>
      <c r="X50" s="46"/>
    </row>
    <row r="51" spans="2:24" ht="127.5" customHeight="1" thickBot="1" x14ac:dyDescent="0.3">
      <c r="B51" s="47"/>
      <c r="C51" s="32"/>
      <c r="D51" s="32"/>
      <c r="E51" s="93" t="s">
        <v>265</v>
      </c>
      <c r="F51" s="241">
        <f>+F39+F41</f>
        <v>375566.93</v>
      </c>
      <c r="G51" s="48"/>
      <c r="H51" s="46"/>
      <c r="J51" s="47"/>
      <c r="K51" s="32"/>
      <c r="L51" s="32"/>
      <c r="M51" s="48"/>
      <c r="N51" s="48"/>
      <c r="O51" s="48"/>
      <c r="P51" s="46"/>
      <c r="Q51" s="290"/>
      <c r="R51" s="47"/>
      <c r="S51" s="32"/>
      <c r="T51" s="32"/>
      <c r="U51" s="613" t="s">
        <v>1151</v>
      </c>
      <c r="V51" s="614"/>
      <c r="W51" s="48"/>
      <c r="X51" s="46"/>
    </row>
    <row r="52" spans="2:24" x14ac:dyDescent="0.25">
      <c r="B52" s="47"/>
      <c r="C52" s="32"/>
      <c r="D52" s="32"/>
      <c r="E52" s="48"/>
      <c r="F52" s="48"/>
      <c r="G52" s="48"/>
      <c r="H52" s="46"/>
      <c r="J52" s="47"/>
      <c r="K52" s="32"/>
      <c r="L52" s="32"/>
      <c r="M52" s="48"/>
      <c r="N52" s="48"/>
      <c r="O52" s="48"/>
      <c r="P52" s="46"/>
      <c r="R52" s="47"/>
      <c r="S52" s="32"/>
      <c r="T52" s="32"/>
      <c r="U52" s="48"/>
      <c r="V52" s="48"/>
      <c r="W52" s="48"/>
      <c r="X52" s="46"/>
    </row>
    <row r="53" spans="2:24" ht="34.5" customHeight="1" thickBot="1" x14ac:dyDescent="0.3">
      <c r="B53" s="47"/>
      <c r="C53" s="618" t="s">
        <v>269</v>
      </c>
      <c r="D53" s="618"/>
      <c r="E53" s="48"/>
      <c r="F53" s="48"/>
      <c r="G53" s="48"/>
      <c r="H53" s="46"/>
      <c r="J53" s="47"/>
      <c r="K53" s="618" t="s">
        <v>269</v>
      </c>
      <c r="L53" s="618"/>
      <c r="M53" s="48"/>
      <c r="N53" s="48"/>
      <c r="O53" s="48"/>
      <c r="P53" s="46"/>
      <c r="R53" s="47"/>
      <c r="S53" s="618" t="s">
        <v>269</v>
      </c>
      <c r="T53" s="618"/>
      <c r="U53" s="48"/>
      <c r="V53" s="282"/>
      <c r="W53" s="48"/>
      <c r="X53" s="46"/>
    </row>
    <row r="54" spans="2:24" ht="65.25" customHeight="1" thickBot="1" x14ac:dyDescent="0.3">
      <c r="B54" s="47"/>
      <c r="C54" s="618" t="s">
        <v>272</v>
      </c>
      <c r="D54" s="618"/>
      <c r="E54" s="193" t="s">
        <v>215</v>
      </c>
      <c r="F54" s="242" t="s">
        <v>874</v>
      </c>
      <c r="G54" s="70" t="s">
        <v>239</v>
      </c>
      <c r="H54" s="46"/>
      <c r="J54" s="47"/>
      <c r="K54" s="618" t="s">
        <v>272</v>
      </c>
      <c r="L54" s="618"/>
      <c r="M54" s="193" t="s">
        <v>215</v>
      </c>
      <c r="N54" s="94" t="s">
        <v>217</v>
      </c>
      <c r="O54" s="70" t="s">
        <v>239</v>
      </c>
      <c r="P54" s="46"/>
      <c r="R54" s="47"/>
      <c r="S54" s="618" t="s">
        <v>272</v>
      </c>
      <c r="T54" s="618"/>
      <c r="U54" s="193" t="s">
        <v>215</v>
      </c>
      <c r="V54" s="94" t="s">
        <v>217</v>
      </c>
      <c r="W54" s="70" t="s">
        <v>239</v>
      </c>
      <c r="X54" s="46"/>
    </row>
    <row r="55" spans="2:24" ht="54" customHeight="1" x14ac:dyDescent="0.25">
      <c r="B55" s="47"/>
      <c r="C55" s="32"/>
      <c r="D55" s="32"/>
      <c r="E55" s="243" t="s">
        <v>852</v>
      </c>
      <c r="F55" s="244">
        <f>SUM(F56:F58)</f>
        <v>1140218.9200000002</v>
      </c>
      <c r="G55" s="77"/>
      <c r="H55" s="46"/>
      <c r="J55" s="47"/>
      <c r="K55" s="618" t="s">
        <v>1071</v>
      </c>
      <c r="L55" s="637"/>
      <c r="M55" s="243" t="s">
        <v>852</v>
      </c>
      <c r="N55" s="244">
        <f>SUM(N56:N58)</f>
        <v>789309.60355936119</v>
      </c>
      <c r="O55" s="471">
        <v>44301</v>
      </c>
      <c r="P55" s="46"/>
      <c r="Q55" s="285"/>
      <c r="R55" s="47"/>
      <c r="S55" s="32"/>
      <c r="T55" s="32"/>
      <c r="U55" s="19"/>
      <c r="V55" s="71"/>
      <c r="W55" s="77"/>
      <c r="X55" s="46"/>
    </row>
    <row r="56" spans="2:24" x14ac:dyDescent="0.25">
      <c r="B56" s="47"/>
      <c r="C56" s="32"/>
      <c r="D56" s="32"/>
      <c r="E56" s="231" t="s">
        <v>853</v>
      </c>
      <c r="F56" s="245">
        <f>253022.84+53325.3+214299.4+44997.04+2782.92+33669.84+(72000*58.42%)</f>
        <v>644159.74000000011</v>
      </c>
      <c r="G56" s="246">
        <v>44119</v>
      </c>
      <c r="H56" s="46"/>
      <c r="J56" s="47"/>
      <c r="K56" s="32"/>
      <c r="L56" s="32"/>
      <c r="M56" s="231" t="s">
        <v>853</v>
      </c>
      <c r="N56" s="245">
        <v>394398.33822480199</v>
      </c>
      <c r="O56" s="472" t="s">
        <v>1069</v>
      </c>
      <c r="P56" s="46"/>
      <c r="R56" s="47"/>
      <c r="S56" s="32"/>
      <c r="T56" s="32"/>
      <c r="U56" s="20"/>
      <c r="V56" s="72"/>
      <c r="W56" s="78"/>
      <c r="X56" s="46"/>
    </row>
    <row r="57" spans="2:24" x14ac:dyDescent="0.25">
      <c r="B57" s="47"/>
      <c r="C57" s="32"/>
      <c r="D57" s="32"/>
      <c r="E57" s="231" t="s">
        <v>860</v>
      </c>
      <c r="F57" s="245">
        <f>184552.75+4539.29+5607.9+39325.42+(72000*14.09%)</f>
        <v>244170.15999999997</v>
      </c>
      <c r="G57" s="246">
        <v>44119</v>
      </c>
      <c r="H57" s="46"/>
      <c r="J57" s="47"/>
      <c r="K57" s="32"/>
      <c r="L57" s="32"/>
      <c r="M57" s="231" t="s">
        <v>860</v>
      </c>
      <c r="N57" s="245">
        <v>45477.654589665661</v>
      </c>
      <c r="O57" s="472"/>
      <c r="P57" s="46"/>
      <c r="R57" s="47"/>
      <c r="S57" s="32"/>
      <c r="T57" s="32"/>
      <c r="U57" s="20"/>
      <c r="V57" s="72"/>
      <c r="W57" s="78"/>
      <c r="X57" s="46"/>
    </row>
    <row r="58" spans="2:24" ht="23.25" customHeight="1" x14ac:dyDescent="0.25">
      <c r="B58" s="47"/>
      <c r="C58" s="32"/>
      <c r="D58" s="32"/>
      <c r="E58" s="231" t="s">
        <v>875</v>
      </c>
      <c r="F58" s="245">
        <f>80935.67+68199.2+7458.51+42374.36+40803.68+(72000*16.83%)</f>
        <v>251889.02</v>
      </c>
      <c r="G58" s="246">
        <v>44119</v>
      </c>
      <c r="H58" s="46"/>
      <c r="J58" s="47"/>
      <c r="K58" s="32"/>
      <c r="L58" s="32"/>
      <c r="M58" s="231" t="s">
        <v>875</v>
      </c>
      <c r="N58" s="245">
        <v>349433.61074489355</v>
      </c>
      <c r="O58" s="472" t="s">
        <v>1069</v>
      </c>
      <c r="P58" s="46"/>
      <c r="R58" s="47"/>
      <c r="S58" s="32"/>
      <c r="T58" s="32"/>
      <c r="U58" s="20"/>
      <c r="V58" s="72"/>
      <c r="W58" s="78"/>
      <c r="X58" s="46"/>
    </row>
    <row r="59" spans="2:24" ht="74.25" customHeight="1" x14ac:dyDescent="0.25">
      <c r="B59" s="47"/>
      <c r="C59" s="32"/>
      <c r="D59" s="32"/>
      <c r="E59" s="229" t="s">
        <v>862</v>
      </c>
      <c r="F59" s="247">
        <f>SUM(F60:F62)</f>
        <v>141130.63000000003</v>
      </c>
      <c r="G59" s="78"/>
      <c r="H59" s="46"/>
      <c r="J59" s="47"/>
      <c r="K59" s="32"/>
      <c r="L59" s="32"/>
      <c r="M59" s="229" t="s">
        <v>862</v>
      </c>
      <c r="N59" s="247">
        <f>SUM(N60:N62)</f>
        <v>133213.15529888548</v>
      </c>
      <c r="O59" s="471">
        <v>44301</v>
      </c>
      <c r="P59" s="46"/>
      <c r="R59" s="47"/>
      <c r="S59" s="32"/>
      <c r="T59" s="32"/>
      <c r="U59" s="20"/>
      <c r="V59" s="72"/>
      <c r="W59" s="78"/>
      <c r="X59" s="46"/>
    </row>
    <row r="60" spans="2:24" x14ac:dyDescent="0.25">
      <c r="B60" s="47"/>
      <c r="C60" s="32"/>
      <c r="D60" s="32"/>
      <c r="E60" s="231" t="s">
        <v>876</v>
      </c>
      <c r="F60" s="245">
        <f>1791.41</f>
        <v>1791.41</v>
      </c>
      <c r="G60" s="246">
        <v>44119</v>
      </c>
      <c r="H60" s="46"/>
      <c r="J60" s="47"/>
      <c r="K60" s="32"/>
      <c r="L60" s="32"/>
      <c r="M60" s="231" t="s">
        <v>876</v>
      </c>
      <c r="N60" s="245">
        <v>1791</v>
      </c>
      <c r="O60" s="472"/>
      <c r="P60" s="46"/>
      <c r="R60" s="47"/>
      <c r="S60" s="32"/>
      <c r="T60" s="32"/>
      <c r="U60" s="20"/>
      <c r="V60" s="72"/>
      <c r="W60" s="78"/>
      <c r="X60" s="46"/>
    </row>
    <row r="61" spans="2:24" x14ac:dyDescent="0.25">
      <c r="B61" s="47"/>
      <c r="C61" s="32"/>
      <c r="D61" s="32"/>
      <c r="E61" s="231" t="s">
        <v>877</v>
      </c>
      <c r="F61" s="245">
        <f>4984.8+8575.43+2990.88+10767.17+(72000*1.58%)</f>
        <v>28455.879999999997</v>
      </c>
      <c r="G61" s="246">
        <v>44119</v>
      </c>
      <c r="H61" s="46"/>
      <c r="J61" s="47"/>
      <c r="K61" s="32"/>
      <c r="L61" s="32"/>
      <c r="M61" s="231" t="s">
        <v>877</v>
      </c>
      <c r="N61" s="245">
        <v>23632.368632218844</v>
      </c>
      <c r="O61" s="472"/>
      <c r="P61" s="46"/>
      <c r="R61" s="47"/>
      <c r="S61" s="32"/>
      <c r="T61" s="32"/>
      <c r="U61" s="20"/>
      <c r="V61" s="72"/>
      <c r="W61" s="78"/>
      <c r="X61" s="46"/>
    </row>
    <row r="62" spans="2:24" x14ac:dyDescent="0.25">
      <c r="B62" s="47"/>
      <c r="C62" s="32"/>
      <c r="D62" s="32"/>
      <c r="E62" s="231" t="s">
        <v>863</v>
      </c>
      <c r="F62" s="245">
        <f>7263.14+32022.25+21870.82+5915.92+11774.82+2766.24+3582.28+1544.36+654.56+2182.68+2184.24+2185.8+10398.63+(72000*9.08%)</f>
        <v>110883.34000000003</v>
      </c>
      <c r="G62" s="246">
        <v>44119</v>
      </c>
      <c r="H62" s="46"/>
      <c r="J62" s="47"/>
      <c r="K62" s="32"/>
      <c r="L62" s="32"/>
      <c r="M62" s="231" t="s">
        <v>863</v>
      </c>
      <c r="N62" s="245">
        <v>107789.78666666665</v>
      </c>
      <c r="O62" s="472"/>
      <c r="P62" s="46"/>
      <c r="R62" s="47"/>
      <c r="S62" s="32"/>
      <c r="T62" s="32"/>
      <c r="U62" s="20"/>
      <c r="V62" s="72"/>
      <c r="W62" s="78"/>
      <c r="X62" s="46"/>
    </row>
    <row r="63" spans="2:24" ht="25.5" x14ac:dyDescent="0.25">
      <c r="B63" s="47"/>
      <c r="C63" s="32"/>
      <c r="D63" s="32"/>
      <c r="E63" s="229" t="s">
        <v>867</v>
      </c>
      <c r="F63" s="247">
        <f>SUM(F64:F68)</f>
        <v>75072</v>
      </c>
      <c r="G63" s="78"/>
      <c r="H63" s="46"/>
      <c r="J63" s="47"/>
      <c r="K63" s="32"/>
      <c r="L63" s="32"/>
      <c r="M63" s="229" t="s">
        <v>867</v>
      </c>
      <c r="N63" s="247">
        <f>SUM(N64:N68)</f>
        <v>103361.53</v>
      </c>
      <c r="O63" s="471" t="s">
        <v>1070</v>
      </c>
      <c r="P63" s="46"/>
      <c r="R63" s="47"/>
      <c r="S63" s="32"/>
      <c r="T63" s="32"/>
      <c r="U63" s="20"/>
      <c r="V63" s="72"/>
      <c r="W63" s="78"/>
      <c r="X63" s="46"/>
    </row>
    <row r="64" spans="2:24" x14ac:dyDescent="0.25">
      <c r="B64" s="47"/>
      <c r="C64" s="32"/>
      <c r="D64" s="32"/>
      <c r="E64" s="231" t="s">
        <v>868</v>
      </c>
      <c r="F64" s="245">
        <f>ROUND((3368*12)+(999*12)+(999*12),2)</f>
        <v>64392</v>
      </c>
      <c r="G64" s="246">
        <v>44104</v>
      </c>
      <c r="H64" s="46"/>
      <c r="J64" s="47"/>
      <c r="K64" s="32"/>
      <c r="L64" s="32"/>
      <c r="M64" s="231" t="s">
        <v>868</v>
      </c>
      <c r="N64" s="245">
        <v>47542.479999999996</v>
      </c>
      <c r="O64" s="473"/>
      <c r="P64" s="46"/>
      <c r="R64" s="47"/>
      <c r="S64" s="32"/>
      <c r="T64" s="32"/>
      <c r="U64" s="20"/>
      <c r="V64" s="72"/>
      <c r="W64" s="78"/>
      <c r="X64" s="46"/>
    </row>
    <row r="65" spans="2:24" x14ac:dyDescent="0.25">
      <c r="B65" s="47"/>
      <c r="C65" s="32"/>
      <c r="D65" s="32"/>
      <c r="E65" s="231" t="s">
        <v>869</v>
      </c>
      <c r="F65" s="245"/>
      <c r="G65" s="78"/>
      <c r="H65" s="46"/>
      <c r="J65" s="47"/>
      <c r="K65" s="32"/>
      <c r="L65" s="32"/>
      <c r="M65" s="231" t="s">
        <v>869</v>
      </c>
      <c r="N65" s="245">
        <v>1500</v>
      </c>
      <c r="O65" s="474"/>
      <c r="P65" s="46"/>
      <c r="R65" s="47"/>
      <c r="S65" s="32"/>
      <c r="T65" s="32"/>
      <c r="U65" s="20"/>
      <c r="V65" s="72"/>
      <c r="W65" s="78"/>
      <c r="X65" s="46"/>
    </row>
    <row r="66" spans="2:24" x14ac:dyDescent="0.25">
      <c r="B66" s="47"/>
      <c r="C66" s="32"/>
      <c r="D66" s="32"/>
      <c r="E66" s="248" t="s">
        <v>870</v>
      </c>
      <c r="F66" s="249"/>
      <c r="G66" s="78"/>
      <c r="H66" s="46"/>
      <c r="J66" s="47"/>
      <c r="K66" s="32"/>
      <c r="L66" s="32"/>
      <c r="M66" s="248" t="s">
        <v>870</v>
      </c>
      <c r="N66" s="249">
        <v>2000</v>
      </c>
      <c r="O66" s="474"/>
      <c r="P66" s="46"/>
      <c r="R66" s="47"/>
      <c r="S66" s="32"/>
      <c r="T66" s="32"/>
      <c r="U66" s="20"/>
      <c r="V66" s="72"/>
      <c r="W66" s="78"/>
      <c r="X66" s="46"/>
    </row>
    <row r="67" spans="2:24" x14ac:dyDescent="0.25">
      <c r="B67" s="47"/>
      <c r="C67" s="32"/>
      <c r="D67" s="32"/>
      <c r="E67" s="248" t="s">
        <v>878</v>
      </c>
      <c r="F67" s="249"/>
      <c r="G67" s="78"/>
      <c r="H67" s="46"/>
      <c r="J67" s="47"/>
      <c r="K67" s="32"/>
      <c r="L67" s="32"/>
      <c r="M67" s="248" t="s">
        <v>878</v>
      </c>
      <c r="N67" s="249">
        <v>0</v>
      </c>
      <c r="O67" s="474"/>
      <c r="P67" s="46"/>
      <c r="R67" s="47"/>
      <c r="S67" s="32"/>
      <c r="T67" s="32"/>
      <c r="U67" s="20"/>
      <c r="V67" s="72"/>
      <c r="W67" s="78"/>
      <c r="X67" s="46"/>
    </row>
    <row r="68" spans="2:24" ht="25.5" x14ac:dyDescent="0.25">
      <c r="B68" s="47"/>
      <c r="C68" s="32"/>
      <c r="D68" s="32"/>
      <c r="E68" s="248" t="s">
        <v>871</v>
      </c>
      <c r="F68" s="249">
        <f>(1*890*12)</f>
        <v>10680</v>
      </c>
      <c r="G68" s="78"/>
      <c r="H68" s="46"/>
      <c r="J68" s="47"/>
      <c r="K68" s="32"/>
      <c r="L68" s="32"/>
      <c r="M68" s="248" t="s">
        <v>871</v>
      </c>
      <c r="N68" s="249">
        <v>52319.05</v>
      </c>
      <c r="O68" s="474"/>
      <c r="P68" s="46"/>
      <c r="R68" s="47"/>
      <c r="S68" s="32"/>
      <c r="T68" s="32"/>
      <c r="U68" s="20"/>
      <c r="V68" s="72"/>
      <c r="W68" s="78"/>
      <c r="X68" s="46"/>
    </row>
    <row r="69" spans="2:24" x14ac:dyDescent="0.25">
      <c r="B69" s="47"/>
      <c r="C69" s="32"/>
      <c r="D69" s="32"/>
      <c r="E69" s="229"/>
      <c r="F69" s="250"/>
      <c r="G69" s="78"/>
      <c r="H69" s="46"/>
      <c r="J69" s="47"/>
      <c r="K69" s="32"/>
      <c r="L69" s="32"/>
      <c r="M69" s="229"/>
      <c r="N69" s="250"/>
      <c r="O69" s="474"/>
      <c r="P69" s="46"/>
      <c r="R69" s="47"/>
      <c r="S69" s="32"/>
      <c r="T69" s="32"/>
      <c r="U69" s="20"/>
      <c r="V69" s="72"/>
      <c r="W69" s="78"/>
      <c r="X69" s="46"/>
    </row>
    <row r="70" spans="2:24" ht="15.75" thickBot="1" x14ac:dyDescent="0.3">
      <c r="B70" s="47"/>
      <c r="C70" s="32"/>
      <c r="D70" s="32"/>
      <c r="E70" s="90"/>
      <c r="F70" s="251"/>
      <c r="G70" s="91"/>
      <c r="H70" s="46"/>
      <c r="J70" s="47"/>
      <c r="K70" s="32"/>
      <c r="L70" s="32"/>
      <c r="M70" s="90"/>
      <c r="N70" s="251"/>
      <c r="O70" s="91"/>
      <c r="P70" s="46"/>
      <c r="R70" s="47"/>
      <c r="S70" s="32"/>
      <c r="T70" s="32"/>
      <c r="U70" s="20"/>
      <c r="V70" s="72"/>
      <c r="W70" s="78"/>
      <c r="X70" s="46"/>
    </row>
    <row r="71" spans="2:24" ht="15.75" thickBot="1" x14ac:dyDescent="0.3">
      <c r="B71" s="47"/>
      <c r="C71" s="32"/>
      <c r="D71" s="32"/>
      <c r="E71" s="93" t="s">
        <v>265</v>
      </c>
      <c r="F71" s="252">
        <f>F55+F59+F63+F69</f>
        <v>1356421.5500000003</v>
      </c>
      <c r="G71" s="92"/>
      <c r="H71" s="46"/>
      <c r="J71" s="47"/>
      <c r="K71" s="32"/>
      <c r="L71" s="32"/>
      <c r="M71" s="93" t="s">
        <v>265</v>
      </c>
      <c r="N71" s="252">
        <f>N55+N59+N63+N69</f>
        <v>1025884.2888582468</v>
      </c>
      <c r="O71" s="92"/>
      <c r="P71" s="46"/>
      <c r="R71" s="47"/>
      <c r="S71" s="32"/>
      <c r="T71" s="32"/>
      <c r="U71" s="20"/>
      <c r="V71" s="72"/>
      <c r="W71" s="78"/>
      <c r="X71" s="46"/>
    </row>
    <row r="72" spans="2:24" ht="138.75" customHeight="1" x14ac:dyDescent="0.25">
      <c r="B72" s="47"/>
      <c r="C72" s="32"/>
      <c r="D72" s="32"/>
      <c r="E72" s="48"/>
      <c r="F72" s="48"/>
      <c r="G72" s="48"/>
      <c r="H72" s="46"/>
      <c r="J72" s="47"/>
      <c r="K72" s="32"/>
      <c r="L72" s="32"/>
      <c r="M72" s="638" t="s">
        <v>1072</v>
      </c>
      <c r="N72" s="639"/>
      <c r="O72" s="639"/>
      <c r="P72" s="46"/>
      <c r="R72" s="47"/>
      <c r="S72" s="32"/>
      <c r="T72" s="32"/>
      <c r="U72" s="48"/>
      <c r="V72" s="48"/>
      <c r="W72" s="48"/>
      <c r="X72" s="46"/>
    </row>
    <row r="73" spans="2:24" ht="167.25" customHeight="1" thickBot="1" x14ac:dyDescent="0.3">
      <c r="B73" s="47"/>
      <c r="C73" s="618"/>
      <c r="D73" s="618"/>
      <c r="E73" s="618"/>
      <c r="F73" s="618"/>
      <c r="G73" s="95"/>
      <c r="H73" s="46"/>
      <c r="J73" s="47"/>
      <c r="K73" s="291"/>
      <c r="L73" s="291"/>
      <c r="M73" s="640" t="s">
        <v>1073</v>
      </c>
      <c r="N73" s="641"/>
      <c r="O73" s="641"/>
      <c r="P73" s="46"/>
      <c r="R73" s="47"/>
      <c r="S73" s="618" t="s">
        <v>273</v>
      </c>
      <c r="T73" s="618"/>
      <c r="U73" s="618"/>
      <c r="V73" s="618"/>
      <c r="W73" s="95"/>
      <c r="X73" s="46"/>
    </row>
    <row r="74" spans="2:24" ht="36" customHeight="1" thickBot="1" x14ac:dyDescent="0.3">
      <c r="B74" s="47"/>
      <c r="C74" s="618"/>
      <c r="D74" s="618"/>
      <c r="E74" s="636"/>
      <c r="F74" s="636"/>
      <c r="G74" s="48"/>
      <c r="H74" s="46"/>
      <c r="J74" s="47"/>
      <c r="K74" s="618"/>
      <c r="L74" s="618"/>
      <c r="M74" s="292"/>
      <c r="N74" s="292"/>
      <c r="O74" s="48"/>
      <c r="P74" s="46"/>
      <c r="R74" s="47"/>
      <c r="S74" s="618" t="s">
        <v>211</v>
      </c>
      <c r="T74" s="618"/>
      <c r="U74" s="634"/>
      <c r="V74" s="635"/>
      <c r="W74" s="48"/>
      <c r="X74" s="46"/>
    </row>
    <row r="75" spans="2:24" ht="15.75" thickBot="1" x14ac:dyDescent="0.3">
      <c r="B75" s="47"/>
      <c r="C75" s="644"/>
      <c r="D75" s="644"/>
      <c r="E75" s="644"/>
      <c r="F75" s="644"/>
      <c r="G75" s="48"/>
      <c r="H75" s="46"/>
      <c r="J75" s="47"/>
      <c r="K75" s="644"/>
      <c r="L75" s="644"/>
      <c r="M75" s="644"/>
      <c r="N75" s="644"/>
      <c r="O75" s="48"/>
      <c r="P75" s="46"/>
      <c r="R75" s="47"/>
      <c r="S75" s="644"/>
      <c r="T75" s="644"/>
      <c r="U75" s="644"/>
      <c r="V75" s="644"/>
      <c r="W75" s="48"/>
      <c r="X75" s="46"/>
    </row>
    <row r="76" spans="2:24" ht="78.75" customHeight="1" thickBot="1" x14ac:dyDescent="0.3">
      <c r="B76" s="47"/>
      <c r="C76" s="618"/>
      <c r="D76" s="618"/>
      <c r="E76" s="645"/>
      <c r="F76" s="645"/>
      <c r="G76" s="48"/>
      <c r="H76" s="46"/>
      <c r="J76" s="47"/>
      <c r="K76" s="618"/>
      <c r="L76" s="618"/>
      <c r="M76" s="645"/>
      <c r="N76" s="645"/>
      <c r="O76" s="48"/>
      <c r="P76" s="46"/>
      <c r="R76" s="47"/>
      <c r="S76" s="618" t="s">
        <v>212</v>
      </c>
      <c r="T76" s="618"/>
      <c r="U76" s="646"/>
      <c r="V76" s="647"/>
      <c r="W76" s="48"/>
      <c r="X76" s="46"/>
    </row>
    <row r="77" spans="2:24" ht="16.350000000000001" customHeight="1" thickBot="1" x14ac:dyDescent="0.3">
      <c r="B77" s="47"/>
      <c r="C77" s="206"/>
      <c r="D77" s="206"/>
      <c r="E77" s="207"/>
      <c r="F77" s="207"/>
      <c r="G77" s="48"/>
      <c r="H77" s="46"/>
      <c r="J77" s="47"/>
      <c r="K77" s="206"/>
      <c r="L77" s="206"/>
      <c r="M77" s="207"/>
      <c r="N77" s="207"/>
      <c r="O77" s="48"/>
      <c r="P77" s="46"/>
      <c r="R77" s="47"/>
      <c r="S77" s="206"/>
      <c r="T77" s="206"/>
      <c r="U77" s="648"/>
      <c r="V77" s="648"/>
      <c r="W77" s="48"/>
      <c r="X77" s="46"/>
    </row>
    <row r="78" spans="2:24" ht="129" customHeight="1" thickBot="1" x14ac:dyDescent="0.3">
      <c r="B78" s="47"/>
      <c r="C78" s="618"/>
      <c r="D78" s="618"/>
      <c r="E78" s="649"/>
      <c r="F78" s="649"/>
      <c r="G78" s="48"/>
      <c r="H78" s="46"/>
      <c r="J78" s="47"/>
      <c r="K78" s="618"/>
      <c r="L78" s="618"/>
      <c r="M78" s="649"/>
      <c r="N78" s="649"/>
      <c r="O78" s="48"/>
      <c r="P78" s="46"/>
      <c r="R78" s="47"/>
      <c r="S78" s="618" t="s">
        <v>213</v>
      </c>
      <c r="T78" s="618"/>
      <c r="U78" s="642"/>
      <c r="V78" s="643"/>
      <c r="W78" s="48"/>
      <c r="X78" s="46"/>
    </row>
    <row r="79" spans="2:24" x14ac:dyDescent="0.25">
      <c r="B79" s="47"/>
      <c r="C79" s="32"/>
      <c r="D79" s="32"/>
      <c r="E79" s="48"/>
      <c r="F79" s="48"/>
      <c r="G79" s="48"/>
      <c r="H79" s="46"/>
      <c r="J79" s="47"/>
      <c r="K79" s="32"/>
      <c r="L79" s="32"/>
      <c r="M79" s="48"/>
      <c r="N79" s="48"/>
      <c r="O79" s="48"/>
      <c r="P79" s="46"/>
      <c r="R79" s="47"/>
      <c r="S79" s="32"/>
      <c r="T79" s="32"/>
      <c r="U79" s="48"/>
      <c r="V79" s="48"/>
      <c r="W79" s="48"/>
      <c r="X79" s="46"/>
    </row>
    <row r="80" spans="2:24" ht="15.75" thickBot="1" x14ac:dyDescent="0.3">
      <c r="B80" s="49"/>
      <c r="C80" s="650"/>
      <c r="D80" s="650"/>
      <c r="E80" s="50"/>
      <c r="F80" s="33"/>
      <c r="G80" s="33"/>
      <c r="H80" s="51"/>
      <c r="J80" s="49"/>
      <c r="K80" s="650"/>
      <c r="L80" s="650"/>
      <c r="M80" s="50"/>
      <c r="N80" s="33"/>
      <c r="O80" s="33"/>
      <c r="P80" s="51"/>
      <c r="R80" s="49"/>
      <c r="S80" s="650"/>
      <c r="T80" s="650"/>
      <c r="U80" s="50"/>
      <c r="V80" s="33"/>
      <c r="W80" s="33"/>
      <c r="X80" s="51"/>
    </row>
    <row r="81" spans="2:7" s="21" customFormat="1" ht="65.099999999999994" customHeight="1" x14ac:dyDescent="0.25">
      <c r="B81" s="192"/>
      <c r="C81" s="651"/>
      <c r="D81" s="651"/>
      <c r="E81" s="652"/>
      <c r="F81" s="652"/>
      <c r="G81" s="9"/>
    </row>
    <row r="82" spans="2:7" ht="59.25" customHeight="1" x14ac:dyDescent="0.25">
      <c r="B82" s="192"/>
      <c r="C82" s="653"/>
      <c r="D82" s="653"/>
      <c r="E82" s="653"/>
      <c r="F82" s="653"/>
      <c r="G82" s="653"/>
    </row>
    <row r="83" spans="2:7" ht="50.1" customHeight="1" x14ac:dyDescent="0.25">
      <c r="B83" s="192"/>
      <c r="C83" s="654"/>
      <c r="D83" s="654"/>
      <c r="E83" s="656"/>
      <c r="F83" s="656"/>
      <c r="G83" s="9"/>
    </row>
    <row r="84" spans="2:7" ht="100.35" customHeight="1" x14ac:dyDescent="0.25">
      <c r="B84" s="192"/>
      <c r="C84" s="654"/>
      <c r="D84" s="654"/>
      <c r="E84" s="655"/>
      <c r="F84" s="655"/>
      <c r="G84" s="9"/>
    </row>
    <row r="85" spans="2:7" x14ac:dyDescent="0.25">
      <c r="B85" s="192"/>
      <c r="C85" s="192"/>
      <c r="D85" s="192"/>
      <c r="E85" s="9"/>
      <c r="F85" s="9"/>
      <c r="G85" s="9"/>
    </row>
    <row r="86" spans="2:7" x14ac:dyDescent="0.25">
      <c r="B86" s="192"/>
      <c r="C86" s="651"/>
      <c r="D86" s="651"/>
      <c r="E86" s="9"/>
      <c r="F86" s="9"/>
      <c r="G86" s="9"/>
    </row>
    <row r="87" spans="2:7" ht="50.1" customHeight="1" x14ac:dyDescent="0.25">
      <c r="B87" s="192"/>
      <c r="C87" s="651"/>
      <c r="D87" s="651"/>
      <c r="E87" s="655"/>
      <c r="F87" s="655"/>
      <c r="G87" s="9"/>
    </row>
    <row r="88" spans="2:7" ht="100.35" customHeight="1" x14ac:dyDescent="0.25">
      <c r="B88" s="192"/>
      <c r="C88" s="654"/>
      <c r="D88" s="654"/>
      <c r="E88" s="655"/>
      <c r="F88" s="655"/>
      <c r="G88" s="9"/>
    </row>
    <row r="89" spans="2:7" x14ac:dyDescent="0.25">
      <c r="B89" s="192"/>
      <c r="C89" s="22"/>
      <c r="D89" s="192"/>
      <c r="E89" s="2"/>
      <c r="F89" s="9"/>
      <c r="G89" s="9"/>
    </row>
    <row r="90" spans="2:7" x14ac:dyDescent="0.25">
      <c r="B90" s="192"/>
      <c r="C90" s="22"/>
      <c r="D90" s="22"/>
      <c r="E90" s="2"/>
      <c r="F90" s="2"/>
      <c r="G90" s="2"/>
    </row>
  </sheetData>
  <mergeCells count="91">
    <mergeCell ref="C82:G82"/>
    <mergeCell ref="C88:D88"/>
    <mergeCell ref="E88:F88"/>
    <mergeCell ref="C83:D83"/>
    <mergeCell ref="E83:F83"/>
    <mergeCell ref="C84:D84"/>
    <mergeCell ref="E84:F84"/>
    <mergeCell ref="C86:D86"/>
    <mergeCell ref="C87:D87"/>
    <mergeCell ref="E87:F87"/>
    <mergeCell ref="C80:D80"/>
    <mergeCell ref="K80:L80"/>
    <mergeCell ref="S80:T80"/>
    <mergeCell ref="C81:D81"/>
    <mergeCell ref="E81:F81"/>
    <mergeCell ref="S78:T78"/>
    <mergeCell ref="U78:V78"/>
    <mergeCell ref="C75:F75"/>
    <mergeCell ref="K75:N75"/>
    <mergeCell ref="S75:V75"/>
    <mergeCell ref="C76:D76"/>
    <mergeCell ref="E76:F76"/>
    <mergeCell ref="K76:L76"/>
    <mergeCell ref="M76:N76"/>
    <mergeCell ref="S76:T76"/>
    <mergeCell ref="U76:V76"/>
    <mergeCell ref="U77:V77"/>
    <mergeCell ref="C78:D78"/>
    <mergeCell ref="E78:F78"/>
    <mergeCell ref="K78:L78"/>
    <mergeCell ref="M78:N78"/>
    <mergeCell ref="U74:V74"/>
    <mergeCell ref="C54:D54"/>
    <mergeCell ref="K54:L54"/>
    <mergeCell ref="S54:T54"/>
    <mergeCell ref="C73:F73"/>
    <mergeCell ref="S73:V73"/>
    <mergeCell ref="C74:D74"/>
    <mergeCell ref="E74:F74"/>
    <mergeCell ref="K74:L74"/>
    <mergeCell ref="S74:T74"/>
    <mergeCell ref="K55:L55"/>
    <mergeCell ref="M72:O72"/>
    <mergeCell ref="M73:O73"/>
    <mergeCell ref="C16:D16"/>
    <mergeCell ref="K16:L16"/>
    <mergeCell ref="S16:T16"/>
    <mergeCell ref="C53:D53"/>
    <mergeCell ref="K53:L53"/>
    <mergeCell ref="S53:T53"/>
    <mergeCell ref="K17:L17"/>
    <mergeCell ref="C13:F13"/>
    <mergeCell ref="K13:N13"/>
    <mergeCell ref="S13:V13"/>
    <mergeCell ref="C15:D15"/>
    <mergeCell ref="K15:L15"/>
    <mergeCell ref="S15:T15"/>
    <mergeCell ref="C8:F8"/>
    <mergeCell ref="U9:V9"/>
    <mergeCell ref="U12:V12"/>
    <mergeCell ref="C10:D10"/>
    <mergeCell ref="E10:F10"/>
    <mergeCell ref="K10:L10"/>
    <mergeCell ref="M10:N10"/>
    <mergeCell ref="S10:T10"/>
    <mergeCell ref="U10:V10"/>
    <mergeCell ref="C12:D12"/>
    <mergeCell ref="E12:F12"/>
    <mergeCell ref="K12:L12"/>
    <mergeCell ref="M12:N12"/>
    <mergeCell ref="S12:T12"/>
    <mergeCell ref="C9:D9"/>
    <mergeCell ref="E9:F9"/>
    <mergeCell ref="C5:F5"/>
    <mergeCell ref="K5:N5"/>
    <mergeCell ref="S5:V5"/>
    <mergeCell ref="C7:D7"/>
    <mergeCell ref="K7:L7"/>
    <mergeCell ref="S7:T7"/>
    <mergeCell ref="C3:G3"/>
    <mergeCell ref="K3:O3"/>
    <mergeCell ref="S3:W3"/>
    <mergeCell ref="B4:F4"/>
    <mergeCell ref="J4:N4"/>
    <mergeCell ref="R4:V4"/>
    <mergeCell ref="K8:N8"/>
    <mergeCell ref="S8:V8"/>
    <mergeCell ref="M9:N9"/>
    <mergeCell ref="S9:T9"/>
    <mergeCell ref="U51:V51"/>
    <mergeCell ref="K9:L9"/>
  </mergeCells>
  <dataValidations count="2">
    <dataValidation type="list" allowBlank="1" showInputMessage="1" showErrorMessage="1" sqref="E87" xr:uid="{00000000-0002-0000-0100-000000000000}">
      <formula1>$J$93:$J$94</formula1>
    </dataValidation>
    <dataValidation type="whole" allowBlank="1" showInputMessage="1" showErrorMessage="1" sqref="E83 E76:E77 E9 M76:M77 U76:U77" xr:uid="{00000000-0002-0000-0100-000001000000}">
      <formula1>-999999999</formula1>
      <formula2>999999999</formula2>
    </dataValidation>
  </dataValidations>
  <pageMargins left="0.25" right="0.25" top="0.18" bottom="0.19"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B1:U71"/>
  <sheetViews>
    <sheetView tabSelected="1" zoomScale="70" zoomScaleNormal="70" workbookViewId="0">
      <selection activeCell="E43" sqref="E43:G43"/>
    </sheetView>
  </sheetViews>
  <sheetFormatPr defaultColWidth="9.28515625" defaultRowHeight="15" x14ac:dyDescent="0.25"/>
  <cols>
    <col min="1" max="2" width="1.7109375" style="106" customWidth="1"/>
    <col min="3" max="3" width="45.42578125" style="106" customWidth="1"/>
    <col min="4" max="4" width="19" style="106" customWidth="1"/>
    <col min="5" max="5" width="30.140625" style="106" customWidth="1"/>
    <col min="6" max="6" width="30.7109375" style="106" customWidth="1"/>
    <col min="7" max="7" width="152.7109375" style="106" customWidth="1"/>
    <col min="8" max="8" width="30.28515625" style="106" customWidth="1"/>
    <col min="9" max="9" width="85.42578125" style="106" customWidth="1"/>
    <col min="10" max="10" width="146.28515625" style="106" customWidth="1"/>
    <col min="11" max="12" width="24.42578125" style="106" customWidth="1"/>
    <col min="13" max="14" width="2" style="106" customWidth="1"/>
    <col min="15" max="16384" width="9.28515625" style="106"/>
  </cols>
  <sheetData>
    <row r="1" spans="2:14" ht="15.75" thickBot="1" x14ac:dyDescent="0.3"/>
    <row r="2" spans="2:14" ht="15.75" thickBot="1" x14ac:dyDescent="0.3">
      <c r="B2" s="162"/>
      <c r="C2" s="161"/>
      <c r="D2" s="161"/>
      <c r="E2" s="161"/>
      <c r="F2" s="161"/>
      <c r="G2" s="161"/>
      <c r="H2" s="161"/>
      <c r="I2" s="161"/>
      <c r="J2" s="161"/>
      <c r="K2" s="161"/>
      <c r="L2" s="161"/>
      <c r="M2" s="160"/>
      <c r="N2" s="107"/>
    </row>
    <row r="3" spans="2:14" customFormat="1" ht="21" thickBot="1" x14ac:dyDescent="0.35">
      <c r="B3" s="65"/>
      <c r="C3" s="695" t="s">
        <v>703</v>
      </c>
      <c r="D3" s="696"/>
      <c r="E3" s="696"/>
      <c r="F3" s="696"/>
      <c r="G3" s="697"/>
      <c r="H3" s="159"/>
      <c r="I3" s="159"/>
      <c r="J3" s="159"/>
      <c r="K3" s="159"/>
      <c r="L3" s="159"/>
      <c r="M3" s="158"/>
      <c r="N3" s="66"/>
    </row>
    <row r="4" spans="2:14" customFormat="1" x14ac:dyDescent="0.25">
      <c r="B4" s="65"/>
      <c r="C4" s="159"/>
      <c r="D4" s="159"/>
      <c r="E4" s="159"/>
      <c r="F4" s="159"/>
      <c r="G4" s="159"/>
      <c r="H4" s="159"/>
      <c r="I4" s="159"/>
      <c r="J4" s="159"/>
      <c r="K4" s="159"/>
      <c r="L4" s="159"/>
      <c r="M4" s="158"/>
      <c r="N4" s="66"/>
    </row>
    <row r="5" spans="2:14" x14ac:dyDescent="0.25">
      <c r="B5" s="112"/>
      <c r="C5" s="149"/>
      <c r="D5" s="149"/>
      <c r="E5" s="149"/>
      <c r="F5" s="149"/>
      <c r="G5" s="149"/>
      <c r="H5" s="149"/>
      <c r="I5" s="149"/>
      <c r="J5" s="149"/>
      <c r="K5" s="149"/>
      <c r="L5" s="149"/>
      <c r="M5" s="113"/>
      <c r="N5" s="107"/>
    </row>
    <row r="6" spans="2:14" x14ac:dyDescent="0.25">
      <c r="B6" s="112"/>
      <c r="C6" s="116" t="s">
        <v>702</v>
      </c>
      <c r="D6" s="149"/>
      <c r="E6" s="149"/>
      <c r="F6" s="149"/>
      <c r="G6" s="149"/>
      <c r="H6" s="149"/>
      <c r="I6" s="149"/>
      <c r="J6" s="149"/>
      <c r="K6" s="149"/>
      <c r="L6" s="149"/>
      <c r="M6" s="113"/>
      <c r="N6" s="107"/>
    </row>
    <row r="7" spans="2:14" ht="15.75" thickBot="1" x14ac:dyDescent="0.3">
      <c r="B7" s="112"/>
      <c r="C7" s="149"/>
      <c r="D7" s="149"/>
      <c r="E7" s="149"/>
      <c r="F7" s="149"/>
      <c r="G7" s="149"/>
      <c r="H7" s="149"/>
      <c r="I7" s="149"/>
      <c r="J7" s="149"/>
      <c r="K7" s="149"/>
      <c r="L7" s="149"/>
      <c r="M7" s="113"/>
      <c r="N7" s="107"/>
    </row>
    <row r="8" spans="2:14" ht="51" customHeight="1" thickBot="1" x14ac:dyDescent="0.3">
      <c r="B8" s="112"/>
      <c r="C8" s="157" t="s">
        <v>782</v>
      </c>
      <c r="D8" s="659"/>
      <c r="E8" s="659"/>
      <c r="F8" s="659"/>
      <c r="G8" s="660"/>
      <c r="H8" s="149"/>
      <c r="I8" s="149"/>
      <c r="J8" s="149"/>
      <c r="K8" s="149"/>
      <c r="L8" s="149"/>
      <c r="M8" s="113"/>
      <c r="N8" s="107"/>
    </row>
    <row r="9" spans="2:14" ht="15.75" thickBot="1" x14ac:dyDescent="0.3">
      <c r="B9" s="112"/>
      <c r="C9" s="149"/>
      <c r="D9" s="149"/>
      <c r="E9" s="149"/>
      <c r="F9" s="149"/>
      <c r="G9" s="149"/>
      <c r="H9" s="149"/>
      <c r="I9" s="149"/>
      <c r="J9" s="149"/>
      <c r="K9" s="149"/>
      <c r="L9" s="149"/>
      <c r="M9" s="113"/>
      <c r="N9" s="107"/>
    </row>
    <row r="10" spans="2:14" ht="114" x14ac:dyDescent="0.25">
      <c r="B10" s="112"/>
      <c r="C10" s="156" t="s">
        <v>783</v>
      </c>
      <c r="D10" s="135" t="s">
        <v>784</v>
      </c>
      <c r="E10" s="135" t="s">
        <v>785</v>
      </c>
      <c r="F10" s="135" t="s">
        <v>701</v>
      </c>
      <c r="G10" s="135" t="s">
        <v>786</v>
      </c>
      <c r="H10" s="135" t="s">
        <v>787</v>
      </c>
      <c r="I10" s="135" t="s">
        <v>700</v>
      </c>
      <c r="J10" s="135" t="s">
        <v>788</v>
      </c>
      <c r="K10" s="135" t="s">
        <v>789</v>
      </c>
      <c r="L10" s="134" t="s">
        <v>790</v>
      </c>
      <c r="M10" s="113"/>
      <c r="N10" s="118"/>
    </row>
    <row r="11" spans="2:14" ht="202.5" customHeight="1" x14ac:dyDescent="0.25">
      <c r="B11" s="112"/>
      <c r="C11" s="128" t="s">
        <v>699</v>
      </c>
      <c r="D11" s="155"/>
      <c r="E11" s="155"/>
      <c r="F11" s="126" t="s">
        <v>888</v>
      </c>
      <c r="G11" s="126" t="s">
        <v>889</v>
      </c>
      <c r="H11" s="126" t="s">
        <v>890</v>
      </c>
      <c r="I11" s="253" t="s">
        <v>891</v>
      </c>
      <c r="J11" s="253" t="s">
        <v>892</v>
      </c>
      <c r="K11" s="126" t="s">
        <v>893</v>
      </c>
      <c r="L11" s="125"/>
      <c r="M11" s="119"/>
      <c r="N11" s="118"/>
    </row>
    <row r="12" spans="2:14" ht="409.5" x14ac:dyDescent="0.25">
      <c r="B12" s="112"/>
      <c r="C12" s="128" t="s">
        <v>698</v>
      </c>
      <c r="D12" s="155"/>
      <c r="E12" s="155"/>
      <c r="F12" s="126" t="s">
        <v>894</v>
      </c>
      <c r="G12" s="253" t="s">
        <v>938</v>
      </c>
      <c r="H12" s="126" t="s">
        <v>895</v>
      </c>
      <c r="I12" s="126" t="s">
        <v>896</v>
      </c>
      <c r="J12" s="253" t="s">
        <v>897</v>
      </c>
      <c r="K12" s="126" t="s">
        <v>893</v>
      </c>
      <c r="L12" s="125"/>
      <c r="M12" s="119"/>
      <c r="N12" s="118"/>
    </row>
    <row r="13" spans="2:14" ht="35.25" customHeight="1" x14ac:dyDescent="0.25">
      <c r="B13" s="112"/>
      <c r="C13" s="128" t="s">
        <v>697</v>
      </c>
      <c r="D13" s="155"/>
      <c r="E13" s="155"/>
      <c r="F13" s="126"/>
      <c r="G13" s="126"/>
      <c r="H13" s="126"/>
      <c r="I13" s="126"/>
      <c r="J13" s="126"/>
      <c r="K13" s="126"/>
      <c r="L13" s="125"/>
      <c r="M13" s="119"/>
      <c r="N13" s="118"/>
    </row>
    <row r="14" spans="2:14" ht="33.75" customHeight="1" x14ac:dyDescent="0.25">
      <c r="B14" s="112"/>
      <c r="C14" s="128" t="s">
        <v>696</v>
      </c>
      <c r="D14" s="155"/>
      <c r="E14" s="155"/>
      <c r="F14" s="126"/>
      <c r="G14" s="126"/>
      <c r="H14" s="126"/>
      <c r="I14" s="126"/>
      <c r="J14" s="126"/>
      <c r="K14" s="126"/>
      <c r="L14" s="125"/>
      <c r="M14" s="119"/>
      <c r="N14" s="118"/>
    </row>
    <row r="15" spans="2:14" ht="221.25" customHeight="1" x14ac:dyDescent="0.25">
      <c r="B15" s="112"/>
      <c r="C15" s="128" t="s">
        <v>695</v>
      </c>
      <c r="D15" s="155"/>
      <c r="E15" s="155"/>
      <c r="F15" s="126" t="s">
        <v>898</v>
      </c>
      <c r="G15" s="257" t="s">
        <v>899</v>
      </c>
      <c r="H15" s="126" t="s">
        <v>900</v>
      </c>
      <c r="I15" s="253" t="s">
        <v>901</v>
      </c>
      <c r="J15" s="126" t="s">
        <v>902</v>
      </c>
      <c r="K15" s="126" t="s">
        <v>893</v>
      </c>
      <c r="L15" s="125"/>
      <c r="M15" s="119"/>
      <c r="N15" s="118"/>
    </row>
    <row r="16" spans="2:14" ht="20.100000000000001" customHeight="1" x14ac:dyDescent="0.25">
      <c r="B16" s="112"/>
      <c r="C16" s="128" t="s">
        <v>694</v>
      </c>
      <c r="D16" s="155"/>
      <c r="E16" s="155"/>
      <c r="F16" s="126"/>
      <c r="G16" s="126"/>
      <c r="H16" s="126"/>
      <c r="I16" s="126"/>
      <c r="J16" s="126"/>
      <c r="K16" s="126"/>
      <c r="L16" s="125"/>
      <c r="M16" s="119"/>
      <c r="N16" s="118"/>
    </row>
    <row r="17" spans="2:14" ht="177" customHeight="1" thickBot="1" x14ac:dyDescent="0.3">
      <c r="B17" s="112"/>
      <c r="C17" s="128" t="s">
        <v>693</v>
      </c>
      <c r="D17" s="155"/>
      <c r="E17" s="155"/>
      <c r="F17" s="126" t="s">
        <v>903</v>
      </c>
      <c r="G17" s="126" t="s">
        <v>904</v>
      </c>
      <c r="H17" s="258" t="s">
        <v>905</v>
      </c>
      <c r="I17" s="258" t="s">
        <v>906</v>
      </c>
      <c r="J17" s="259" t="s">
        <v>907</v>
      </c>
      <c r="K17" s="126" t="s">
        <v>893</v>
      </c>
      <c r="L17" s="125"/>
      <c r="M17" s="119"/>
      <c r="N17" s="118"/>
    </row>
    <row r="18" spans="2:14" ht="31.5" customHeight="1" x14ac:dyDescent="0.25">
      <c r="B18" s="112"/>
      <c r="C18" s="128" t="s">
        <v>692</v>
      </c>
      <c r="D18" s="155"/>
      <c r="E18" s="155"/>
      <c r="F18" s="126"/>
      <c r="G18" s="126"/>
      <c r="H18" s="126"/>
      <c r="I18" s="126"/>
      <c r="J18" s="126"/>
      <c r="K18" s="126"/>
      <c r="L18" s="125"/>
      <c r="M18" s="119"/>
      <c r="N18" s="118"/>
    </row>
    <row r="19" spans="2:14" ht="139.5" customHeight="1" x14ac:dyDescent="0.25">
      <c r="B19" s="112"/>
      <c r="C19" s="128" t="s">
        <v>691</v>
      </c>
      <c r="D19" s="155"/>
      <c r="E19" s="155"/>
      <c r="F19" s="126" t="s">
        <v>908</v>
      </c>
      <c r="G19" s="126" t="s">
        <v>909</v>
      </c>
      <c r="H19" s="126" t="s">
        <v>910</v>
      </c>
      <c r="I19" s="126" t="s">
        <v>911</v>
      </c>
      <c r="J19" s="126" t="s">
        <v>912</v>
      </c>
      <c r="K19" s="126" t="s">
        <v>893</v>
      </c>
      <c r="L19" s="125"/>
      <c r="M19" s="119"/>
      <c r="N19" s="118"/>
    </row>
    <row r="20" spans="2:14" ht="124.5" customHeight="1" x14ac:dyDescent="0.25">
      <c r="B20" s="112"/>
      <c r="C20" s="128" t="s">
        <v>690</v>
      </c>
      <c r="D20" s="155"/>
      <c r="E20" s="155"/>
      <c r="F20" s="126" t="s">
        <v>913</v>
      </c>
      <c r="G20" s="126" t="s">
        <v>914</v>
      </c>
      <c r="H20" s="126" t="s">
        <v>915</v>
      </c>
      <c r="I20" s="126" t="s">
        <v>916</v>
      </c>
      <c r="J20" s="126" t="s">
        <v>917</v>
      </c>
      <c r="K20" s="126" t="s">
        <v>918</v>
      </c>
      <c r="L20" s="125"/>
      <c r="M20" s="119"/>
      <c r="N20" s="118"/>
    </row>
    <row r="21" spans="2:14" ht="254.25" customHeight="1" x14ac:dyDescent="0.25">
      <c r="B21" s="112"/>
      <c r="C21" s="128" t="s">
        <v>689</v>
      </c>
      <c r="D21" s="155"/>
      <c r="E21" s="155"/>
      <c r="F21" s="126" t="s">
        <v>919</v>
      </c>
      <c r="G21" s="126" t="s">
        <v>920</v>
      </c>
      <c r="H21" s="126" t="s">
        <v>921</v>
      </c>
      <c r="I21" s="126" t="s">
        <v>922</v>
      </c>
      <c r="J21" s="126" t="s">
        <v>939</v>
      </c>
      <c r="K21" s="126" t="s">
        <v>918</v>
      </c>
      <c r="L21" s="125"/>
      <c r="M21" s="119"/>
      <c r="N21" s="118"/>
    </row>
    <row r="22" spans="2:14" ht="132" customHeight="1" x14ac:dyDescent="0.25">
      <c r="B22" s="112"/>
      <c r="C22" s="128" t="s">
        <v>688</v>
      </c>
      <c r="D22" s="155"/>
      <c r="E22" s="155"/>
      <c r="F22" s="126" t="s">
        <v>923</v>
      </c>
      <c r="G22" s="257" t="s">
        <v>924</v>
      </c>
      <c r="H22" s="126" t="s">
        <v>925</v>
      </c>
      <c r="I22" s="126" t="s">
        <v>926</v>
      </c>
      <c r="J22" s="126" t="s">
        <v>927</v>
      </c>
      <c r="K22" s="126" t="s">
        <v>918</v>
      </c>
      <c r="L22" s="125"/>
      <c r="M22" s="119"/>
      <c r="N22" s="118"/>
    </row>
    <row r="23" spans="2:14" ht="295.5" customHeight="1" x14ac:dyDescent="0.25">
      <c r="B23" s="112"/>
      <c r="C23" s="286" t="s">
        <v>687</v>
      </c>
      <c r="D23" s="287"/>
      <c r="E23" s="287"/>
      <c r="F23" s="288" t="s">
        <v>1043</v>
      </c>
      <c r="G23" s="257" t="s">
        <v>1044</v>
      </c>
      <c r="H23" s="257" t="s">
        <v>1045</v>
      </c>
      <c r="I23" s="257" t="s">
        <v>1046</v>
      </c>
      <c r="J23" s="257" t="s">
        <v>1047</v>
      </c>
      <c r="K23" s="257" t="s">
        <v>918</v>
      </c>
      <c r="L23" s="125"/>
      <c r="M23" s="119"/>
      <c r="N23" s="118"/>
    </row>
    <row r="24" spans="2:14" ht="118.5" customHeight="1" x14ac:dyDescent="0.25">
      <c r="B24" s="112"/>
      <c r="C24" s="128" t="s">
        <v>686</v>
      </c>
      <c r="D24" s="155"/>
      <c r="E24" s="155"/>
      <c r="F24" s="126" t="s">
        <v>928</v>
      </c>
      <c r="G24" s="126" t="s">
        <v>929</v>
      </c>
      <c r="H24" s="126" t="s">
        <v>930</v>
      </c>
      <c r="I24" s="126" t="s">
        <v>931</v>
      </c>
      <c r="J24" s="126" t="s">
        <v>932</v>
      </c>
      <c r="K24" s="126" t="s">
        <v>918</v>
      </c>
      <c r="L24" s="125"/>
      <c r="M24" s="119"/>
      <c r="N24" s="118"/>
    </row>
    <row r="25" spans="2:14" ht="172.5" customHeight="1" thickBot="1" x14ac:dyDescent="0.3">
      <c r="B25" s="112"/>
      <c r="C25" s="154" t="s">
        <v>685</v>
      </c>
      <c r="D25" s="153"/>
      <c r="E25" s="153"/>
      <c r="F25" s="152" t="s">
        <v>933</v>
      </c>
      <c r="G25" s="152" t="s">
        <v>934</v>
      </c>
      <c r="H25" s="126" t="s">
        <v>935</v>
      </c>
      <c r="I25" s="152" t="s">
        <v>936</v>
      </c>
      <c r="J25" s="152" t="s">
        <v>937</v>
      </c>
      <c r="K25" s="126" t="s">
        <v>918</v>
      </c>
      <c r="L25" s="151"/>
      <c r="M25" s="119"/>
      <c r="N25" s="118"/>
    </row>
    <row r="26" spans="2:14" x14ac:dyDescent="0.25">
      <c r="B26" s="112"/>
      <c r="C26" s="114"/>
      <c r="D26" s="114"/>
      <c r="E26" s="114"/>
      <c r="F26" s="114"/>
      <c r="G26" s="114"/>
      <c r="H26" s="114"/>
      <c r="I26" s="114"/>
      <c r="J26" s="114"/>
      <c r="K26" s="114"/>
      <c r="L26" s="114"/>
      <c r="M26" s="113"/>
      <c r="N26" s="107"/>
    </row>
    <row r="27" spans="2:14" x14ac:dyDescent="0.25">
      <c r="B27" s="112"/>
      <c r="C27" s="114"/>
      <c r="D27" s="114"/>
      <c r="E27" s="114"/>
      <c r="F27" s="114"/>
      <c r="G27" s="114"/>
      <c r="H27" s="114"/>
      <c r="I27" s="114"/>
      <c r="J27" s="114"/>
      <c r="K27" s="114"/>
      <c r="L27" s="114"/>
      <c r="M27" s="113"/>
      <c r="N27" s="107"/>
    </row>
    <row r="28" spans="2:14" x14ac:dyDescent="0.25">
      <c r="B28" s="112"/>
      <c r="C28" s="116" t="s">
        <v>684</v>
      </c>
      <c r="D28" s="114"/>
      <c r="E28" s="114"/>
      <c r="F28" s="114"/>
      <c r="G28" s="114"/>
      <c r="H28" s="114"/>
      <c r="I28" s="114"/>
      <c r="J28" s="114"/>
      <c r="K28" s="114"/>
      <c r="L28" s="114"/>
      <c r="M28" s="113"/>
      <c r="N28" s="107"/>
    </row>
    <row r="29" spans="2:14" ht="15.75" thickBot="1" x14ac:dyDescent="0.3">
      <c r="B29" s="112"/>
      <c r="C29" s="116"/>
      <c r="D29" s="114"/>
      <c r="E29" s="114"/>
      <c r="F29" s="114"/>
      <c r="G29" s="114"/>
      <c r="H29" s="114"/>
      <c r="I29" s="114"/>
      <c r="J29" s="114"/>
      <c r="K29" s="114"/>
      <c r="L29" s="114"/>
      <c r="M29" s="113"/>
      <c r="N29" s="107"/>
    </row>
    <row r="30" spans="2:14" s="146" customFormat="1" ht="40.35" customHeight="1" x14ac:dyDescent="0.25">
      <c r="B30" s="150"/>
      <c r="C30" s="691" t="s">
        <v>683</v>
      </c>
      <c r="D30" s="692"/>
      <c r="E30" s="702" t="s">
        <v>1076</v>
      </c>
      <c r="F30" s="702"/>
      <c r="G30" s="703"/>
      <c r="H30" s="149"/>
      <c r="I30" s="149"/>
      <c r="J30" s="149"/>
      <c r="K30" s="149"/>
      <c r="L30" s="149"/>
      <c r="M30" s="148"/>
      <c r="N30" s="147"/>
    </row>
    <row r="31" spans="2:14" s="146" customFormat="1" ht="40.35" customHeight="1" x14ac:dyDescent="0.25">
      <c r="B31" s="150"/>
      <c r="C31" s="698" t="s">
        <v>682</v>
      </c>
      <c r="D31" s="699"/>
      <c r="E31" s="671" t="s">
        <v>1007</v>
      </c>
      <c r="F31" s="671"/>
      <c r="G31" s="672"/>
      <c r="H31" s="149"/>
      <c r="I31" s="149"/>
      <c r="J31" s="149"/>
      <c r="K31" s="149"/>
      <c r="L31" s="149"/>
      <c r="M31" s="148"/>
      <c r="N31" s="147"/>
    </row>
    <row r="32" spans="2:14" s="146" customFormat="1" ht="61.5" customHeight="1" thickBot="1" x14ac:dyDescent="0.3">
      <c r="B32" s="150"/>
      <c r="C32" s="700" t="s">
        <v>681</v>
      </c>
      <c r="D32" s="701"/>
      <c r="E32" s="671" t="s">
        <v>1007</v>
      </c>
      <c r="F32" s="671"/>
      <c r="G32" s="672"/>
      <c r="H32" s="149"/>
      <c r="I32" s="149"/>
      <c r="J32" s="149"/>
      <c r="K32" s="149"/>
      <c r="L32" s="149"/>
      <c r="M32" s="148"/>
      <c r="N32" s="147"/>
    </row>
    <row r="33" spans="2:19" s="146" customFormat="1" x14ac:dyDescent="0.25">
      <c r="B33" s="150"/>
      <c r="C33" s="138"/>
      <c r="D33" s="149"/>
      <c r="E33" s="149"/>
      <c r="F33" s="149"/>
      <c r="G33" s="149"/>
      <c r="H33" s="149"/>
      <c r="I33" s="149"/>
      <c r="J33" s="149"/>
      <c r="K33" s="149"/>
      <c r="L33" s="149"/>
      <c r="M33" s="148"/>
      <c r="N33" s="147"/>
    </row>
    <row r="34" spans="2:19" x14ac:dyDescent="0.25">
      <c r="B34" s="112"/>
      <c r="C34" s="138"/>
      <c r="D34" s="114"/>
      <c r="E34" s="114"/>
      <c r="F34" s="114"/>
      <c r="G34" s="114"/>
      <c r="H34" s="114"/>
      <c r="I34" s="114"/>
      <c r="J34" s="114"/>
      <c r="K34" s="114"/>
      <c r="L34" s="114"/>
      <c r="M34" s="113"/>
      <c r="N34" s="107"/>
    </row>
    <row r="35" spans="2:19" x14ac:dyDescent="0.25">
      <c r="B35" s="112"/>
      <c r="C35" s="679" t="s">
        <v>680</v>
      </c>
      <c r="D35" s="679"/>
      <c r="E35" s="145"/>
      <c r="F35" s="145"/>
      <c r="G35" s="145"/>
      <c r="H35" s="145"/>
      <c r="I35" s="145"/>
      <c r="J35" s="145"/>
      <c r="K35" s="145"/>
      <c r="L35" s="145"/>
      <c r="M35" s="144"/>
      <c r="N35" s="143"/>
      <c r="O35" s="129"/>
      <c r="P35" s="129"/>
      <c r="Q35" s="129"/>
      <c r="R35" s="129"/>
      <c r="S35" s="129"/>
    </row>
    <row r="36" spans="2:19" ht="15.75" thickBot="1" x14ac:dyDescent="0.3">
      <c r="B36" s="112"/>
      <c r="C36" s="142"/>
      <c r="D36" s="145"/>
      <c r="E36" s="145"/>
      <c r="F36" s="145"/>
      <c r="G36" s="145"/>
      <c r="H36" s="145"/>
      <c r="I36" s="145"/>
      <c r="J36" s="145"/>
      <c r="K36" s="145"/>
      <c r="L36" s="145"/>
      <c r="M36" s="144"/>
      <c r="N36" s="143"/>
      <c r="O36" s="129"/>
      <c r="P36" s="129"/>
      <c r="Q36" s="129"/>
      <c r="R36" s="129"/>
      <c r="S36" s="129"/>
    </row>
    <row r="37" spans="2:19" ht="40.35" customHeight="1" x14ac:dyDescent="0.25">
      <c r="B37" s="112"/>
      <c r="C37" s="691" t="s">
        <v>679</v>
      </c>
      <c r="D37" s="692"/>
      <c r="E37" s="693"/>
      <c r="F37" s="693"/>
      <c r="G37" s="694"/>
      <c r="H37" s="114"/>
      <c r="I37" s="114"/>
      <c r="J37" s="114"/>
      <c r="K37" s="114"/>
      <c r="L37" s="114"/>
      <c r="M37" s="113"/>
      <c r="N37" s="107"/>
    </row>
    <row r="38" spans="2:19" ht="48" customHeight="1" thickBot="1" x14ac:dyDescent="0.3">
      <c r="B38" s="112"/>
      <c r="C38" s="677" t="s">
        <v>678</v>
      </c>
      <c r="D38" s="678"/>
      <c r="E38" s="671" t="s">
        <v>1007</v>
      </c>
      <c r="F38" s="671"/>
      <c r="G38" s="672"/>
      <c r="H38" s="114"/>
      <c r="I38" s="114"/>
      <c r="J38" s="114"/>
      <c r="K38" s="114"/>
      <c r="L38" s="114"/>
      <c r="M38" s="113"/>
      <c r="N38" s="107"/>
    </row>
    <row r="39" spans="2:19" x14ac:dyDescent="0.25">
      <c r="B39" s="112"/>
      <c r="C39" s="138"/>
      <c r="D39" s="114"/>
      <c r="E39" s="114"/>
      <c r="F39" s="114"/>
      <c r="G39" s="114"/>
      <c r="H39" s="114"/>
      <c r="I39" s="114"/>
      <c r="J39" s="114"/>
      <c r="K39" s="114"/>
      <c r="L39" s="114"/>
      <c r="M39" s="113"/>
      <c r="N39" s="107"/>
    </row>
    <row r="40" spans="2:19" x14ac:dyDescent="0.25">
      <c r="B40" s="112"/>
      <c r="C40" s="138"/>
      <c r="D40" s="114"/>
      <c r="E40" s="114"/>
      <c r="F40" s="114"/>
      <c r="G40" s="114"/>
      <c r="H40" s="114"/>
      <c r="I40" s="114"/>
      <c r="J40" s="114"/>
      <c r="K40" s="114"/>
      <c r="L40" s="114"/>
      <c r="M40" s="113"/>
      <c r="N40" s="107"/>
    </row>
    <row r="41" spans="2:19" ht="15" customHeight="1" x14ac:dyDescent="0.25">
      <c r="B41" s="112"/>
      <c r="C41" s="679" t="s">
        <v>677</v>
      </c>
      <c r="D41" s="679"/>
      <c r="E41" s="133"/>
      <c r="F41" s="133"/>
      <c r="G41" s="133"/>
      <c r="H41" s="133"/>
      <c r="I41" s="133"/>
      <c r="J41" s="133"/>
      <c r="K41" s="133"/>
      <c r="L41" s="133"/>
      <c r="M41" s="132"/>
      <c r="N41" s="131"/>
      <c r="O41" s="130"/>
      <c r="P41" s="130"/>
      <c r="Q41" s="130"/>
      <c r="R41" s="130"/>
      <c r="S41" s="130"/>
    </row>
    <row r="42" spans="2:19" ht="15.75" thickBot="1" x14ac:dyDescent="0.3">
      <c r="B42" s="112"/>
      <c r="C42" s="142"/>
      <c r="D42" s="133"/>
      <c r="E42" s="133"/>
      <c r="F42" s="133"/>
      <c r="G42" s="133"/>
      <c r="H42" s="133"/>
      <c r="I42" s="133"/>
      <c r="J42" s="133"/>
      <c r="K42" s="133"/>
      <c r="L42" s="133"/>
      <c r="M42" s="132"/>
      <c r="N42" s="131"/>
      <c r="O42" s="130"/>
      <c r="P42" s="130"/>
      <c r="Q42" s="130"/>
      <c r="R42" s="130"/>
      <c r="S42" s="130"/>
    </row>
    <row r="43" spans="2:19" s="8" customFormat="1" ht="128.25" customHeight="1" x14ac:dyDescent="0.25">
      <c r="B43" s="141"/>
      <c r="C43" s="680" t="s">
        <v>676</v>
      </c>
      <c r="D43" s="681"/>
      <c r="E43" s="682" t="s">
        <v>1074</v>
      </c>
      <c r="F43" s="683"/>
      <c r="G43" s="684"/>
      <c r="H43" s="140"/>
      <c r="I43" s="140"/>
      <c r="J43" s="140"/>
      <c r="K43" s="140"/>
      <c r="L43" s="140"/>
      <c r="M43" s="139"/>
      <c r="N43" s="73"/>
    </row>
    <row r="44" spans="2:19" s="8" customFormat="1" ht="54" customHeight="1" thickBot="1" x14ac:dyDescent="0.3">
      <c r="B44" s="141"/>
      <c r="C44" s="675" t="s">
        <v>675</v>
      </c>
      <c r="D44" s="676"/>
      <c r="E44" s="685" t="s">
        <v>940</v>
      </c>
      <c r="F44" s="685"/>
      <c r="G44" s="686"/>
      <c r="H44" s="140"/>
      <c r="I44" s="140"/>
      <c r="J44" s="140"/>
      <c r="K44" s="140"/>
      <c r="L44" s="140"/>
      <c r="M44" s="139"/>
      <c r="N44" s="73"/>
    </row>
    <row r="45" spans="2:19" s="8" customFormat="1" ht="126" customHeight="1" x14ac:dyDescent="0.25">
      <c r="B45" s="141"/>
      <c r="C45" s="675" t="s">
        <v>674</v>
      </c>
      <c r="D45" s="676"/>
      <c r="E45" s="682" t="s">
        <v>1075</v>
      </c>
      <c r="F45" s="687"/>
      <c r="G45" s="688"/>
      <c r="H45" s="140"/>
      <c r="I45" s="140"/>
      <c r="J45" s="140"/>
      <c r="K45" s="140"/>
      <c r="L45" s="140"/>
      <c r="M45" s="139"/>
      <c r="N45" s="73"/>
    </row>
    <row r="46" spans="2:19" s="8" customFormat="1" ht="69.75" customHeight="1" thickBot="1" x14ac:dyDescent="0.3">
      <c r="B46" s="141"/>
      <c r="C46" s="677" t="s">
        <v>673</v>
      </c>
      <c r="D46" s="678"/>
      <c r="E46" s="689" t="s">
        <v>1009</v>
      </c>
      <c r="F46" s="689"/>
      <c r="G46" s="690"/>
      <c r="H46" s="140"/>
      <c r="I46" s="140"/>
      <c r="J46" s="140"/>
      <c r="K46" s="140"/>
      <c r="L46" s="140"/>
      <c r="M46" s="139"/>
      <c r="N46" s="73"/>
    </row>
    <row r="47" spans="2:19" x14ac:dyDescent="0.25">
      <c r="B47" s="112"/>
      <c r="C47" s="120"/>
      <c r="D47" s="114"/>
      <c r="E47" s="114"/>
      <c r="F47" s="114"/>
      <c r="G47" s="114"/>
      <c r="H47" s="114"/>
      <c r="I47" s="114"/>
      <c r="J47" s="114"/>
      <c r="K47" s="114"/>
      <c r="L47" s="114"/>
      <c r="M47" s="113"/>
      <c r="N47" s="107"/>
    </row>
    <row r="48" spans="2:19" x14ac:dyDescent="0.25">
      <c r="B48" s="112"/>
      <c r="C48" s="114"/>
      <c r="D48" s="114"/>
      <c r="E48" s="114"/>
      <c r="F48" s="114"/>
      <c r="G48" s="114"/>
      <c r="H48" s="114"/>
      <c r="I48" s="114"/>
      <c r="J48" s="114"/>
      <c r="K48" s="114"/>
      <c r="L48" s="114"/>
      <c r="M48" s="113"/>
      <c r="N48" s="107"/>
    </row>
    <row r="49" spans="2:21" x14ac:dyDescent="0.25">
      <c r="B49" s="112"/>
      <c r="C49" s="116" t="s">
        <v>819</v>
      </c>
      <c r="D49" s="114"/>
      <c r="E49" s="114"/>
      <c r="F49" s="114"/>
      <c r="G49" s="114"/>
      <c r="H49" s="114"/>
      <c r="I49" s="114"/>
      <c r="J49" s="114"/>
      <c r="K49" s="114"/>
      <c r="L49" s="114"/>
      <c r="M49" s="113"/>
      <c r="N49" s="107"/>
    </row>
    <row r="50" spans="2:21" ht="15.75" thickBot="1" x14ac:dyDescent="0.3">
      <c r="B50" s="112"/>
      <c r="C50" s="114"/>
      <c r="D50" s="120"/>
      <c r="E50" s="114"/>
      <c r="F50" s="114"/>
      <c r="G50" s="114"/>
      <c r="H50" s="114"/>
      <c r="I50" s="114"/>
      <c r="J50" s="114"/>
      <c r="K50" s="114"/>
      <c r="L50" s="114"/>
      <c r="M50" s="113"/>
      <c r="N50" s="107"/>
    </row>
    <row r="51" spans="2:21" ht="50.1" customHeight="1" x14ac:dyDescent="0.25">
      <c r="B51" s="112"/>
      <c r="C51" s="680" t="s">
        <v>820</v>
      </c>
      <c r="D51" s="681"/>
      <c r="E51" s="673"/>
      <c r="F51" s="673"/>
      <c r="G51" s="674"/>
      <c r="H51" s="138"/>
      <c r="I51" s="138"/>
      <c r="J51" s="138"/>
      <c r="K51" s="120"/>
      <c r="L51" s="120"/>
      <c r="M51" s="119"/>
      <c r="N51" s="118"/>
      <c r="O51" s="117"/>
      <c r="P51" s="117"/>
      <c r="Q51" s="117"/>
      <c r="R51" s="117"/>
      <c r="S51" s="117"/>
      <c r="T51" s="117"/>
      <c r="U51" s="117"/>
    </row>
    <row r="52" spans="2:21" ht="50.1" customHeight="1" x14ac:dyDescent="0.25">
      <c r="B52" s="112"/>
      <c r="C52" s="675" t="s">
        <v>672</v>
      </c>
      <c r="D52" s="676"/>
      <c r="E52" s="671" t="s">
        <v>1007</v>
      </c>
      <c r="F52" s="671"/>
      <c r="G52" s="672"/>
      <c r="H52" s="138"/>
      <c r="I52" s="138"/>
      <c r="J52" s="138"/>
      <c r="K52" s="120"/>
      <c r="L52" s="120"/>
      <c r="M52" s="119"/>
      <c r="N52" s="118"/>
      <c r="O52" s="117"/>
      <c r="P52" s="117"/>
      <c r="Q52" s="117"/>
      <c r="R52" s="117"/>
      <c r="S52" s="117"/>
      <c r="T52" s="117"/>
      <c r="U52" s="117"/>
    </row>
    <row r="53" spans="2:21" ht="50.1" customHeight="1" thickBot="1" x14ac:dyDescent="0.3">
      <c r="B53" s="112"/>
      <c r="C53" s="677" t="s">
        <v>821</v>
      </c>
      <c r="D53" s="678"/>
      <c r="E53" s="671" t="s">
        <v>1007</v>
      </c>
      <c r="F53" s="671"/>
      <c r="G53" s="672"/>
      <c r="H53" s="138"/>
      <c r="I53" s="138"/>
      <c r="J53" s="138"/>
      <c r="K53" s="120"/>
      <c r="L53" s="120"/>
      <c r="M53" s="119"/>
      <c r="N53" s="118"/>
      <c r="O53" s="117"/>
      <c r="P53" s="117"/>
      <c r="Q53" s="117"/>
      <c r="R53" s="117"/>
      <c r="S53" s="117"/>
      <c r="T53" s="117"/>
      <c r="U53" s="117"/>
    </row>
    <row r="54" spans="2:21" customFormat="1" ht="15" customHeight="1" thickBot="1" x14ac:dyDescent="0.3">
      <c r="B54" s="65"/>
      <c r="C54" s="66"/>
      <c r="D54" s="66"/>
      <c r="E54" s="66"/>
      <c r="F54" s="66"/>
      <c r="G54" s="66"/>
      <c r="H54" s="66"/>
      <c r="I54" s="66"/>
      <c r="J54" s="66"/>
      <c r="K54" s="66"/>
      <c r="L54" s="66"/>
      <c r="M54" s="67"/>
      <c r="N54" s="66"/>
    </row>
    <row r="55" spans="2:21" s="129" customFormat="1" ht="87.75" customHeight="1" x14ac:dyDescent="0.25">
      <c r="B55" s="137"/>
      <c r="C55" s="136" t="s">
        <v>822</v>
      </c>
      <c r="D55" s="135" t="s">
        <v>671</v>
      </c>
      <c r="E55" s="135" t="s">
        <v>670</v>
      </c>
      <c r="F55" s="135" t="s">
        <v>669</v>
      </c>
      <c r="G55" s="135" t="s">
        <v>823</v>
      </c>
      <c r="H55" s="135" t="s">
        <v>668</v>
      </c>
      <c r="I55" s="135" t="s">
        <v>667</v>
      </c>
      <c r="J55" s="134" t="s">
        <v>666</v>
      </c>
      <c r="K55" s="133"/>
      <c r="L55" s="133"/>
      <c r="M55" s="132"/>
      <c r="N55" s="131"/>
      <c r="O55" s="130"/>
      <c r="P55" s="130"/>
      <c r="Q55" s="130"/>
      <c r="R55" s="130"/>
      <c r="S55" s="130"/>
      <c r="T55" s="130"/>
      <c r="U55" s="130"/>
    </row>
    <row r="56" spans="2:21" ht="30" customHeight="1" x14ac:dyDescent="0.25">
      <c r="B56" s="112"/>
      <c r="C56" s="128" t="s">
        <v>665</v>
      </c>
      <c r="D56" s="126"/>
      <c r="E56" s="126"/>
      <c r="F56" s="126"/>
      <c r="G56" s="126"/>
      <c r="H56" s="126"/>
      <c r="I56" s="126"/>
      <c r="J56" s="125"/>
      <c r="K56" s="120"/>
      <c r="L56" s="120"/>
      <c r="M56" s="119"/>
      <c r="N56" s="118"/>
      <c r="O56" s="117"/>
      <c r="P56" s="117"/>
      <c r="Q56" s="117"/>
      <c r="R56" s="117"/>
      <c r="S56" s="117"/>
      <c r="T56" s="117"/>
      <c r="U56" s="117"/>
    </row>
    <row r="57" spans="2:21" ht="30" customHeight="1" x14ac:dyDescent="0.25">
      <c r="B57" s="112"/>
      <c r="C57" s="128" t="s">
        <v>664</v>
      </c>
      <c r="D57" s="126"/>
      <c r="E57" s="126"/>
      <c r="F57" s="126"/>
      <c r="G57" s="126"/>
      <c r="H57" s="126"/>
      <c r="I57" s="126"/>
      <c r="J57" s="125"/>
      <c r="K57" s="120"/>
      <c r="L57" s="120"/>
      <c r="M57" s="119"/>
      <c r="N57" s="118"/>
      <c r="O57" s="117"/>
      <c r="P57" s="117"/>
      <c r="Q57" s="117"/>
      <c r="R57" s="117"/>
      <c r="S57" s="117"/>
      <c r="T57" s="117"/>
      <c r="U57" s="117"/>
    </row>
    <row r="58" spans="2:21" ht="30" customHeight="1" x14ac:dyDescent="0.25">
      <c r="B58" s="112"/>
      <c r="C58" s="128" t="s">
        <v>663</v>
      </c>
      <c r="D58" s="126"/>
      <c r="E58" s="126"/>
      <c r="F58" s="126"/>
      <c r="G58" s="126"/>
      <c r="H58" s="126"/>
      <c r="I58" s="126"/>
      <c r="J58" s="125"/>
      <c r="K58" s="120"/>
      <c r="L58" s="120"/>
      <c r="M58" s="119"/>
      <c r="N58" s="118"/>
      <c r="O58" s="117"/>
      <c r="P58" s="117"/>
      <c r="Q58" s="117"/>
      <c r="R58" s="117"/>
      <c r="S58" s="117"/>
      <c r="T58" s="117"/>
      <c r="U58" s="117"/>
    </row>
    <row r="59" spans="2:21" ht="30" customHeight="1" x14ac:dyDescent="0.25">
      <c r="B59" s="112"/>
      <c r="C59" s="128" t="s">
        <v>662</v>
      </c>
      <c r="D59" s="126"/>
      <c r="E59" s="126"/>
      <c r="F59" s="126"/>
      <c r="G59" s="126"/>
      <c r="H59" s="126"/>
      <c r="I59" s="126"/>
      <c r="J59" s="125"/>
      <c r="K59" s="120"/>
      <c r="L59" s="120"/>
      <c r="M59" s="119"/>
      <c r="N59" s="118"/>
      <c r="O59" s="117"/>
      <c r="P59" s="117"/>
      <c r="Q59" s="117"/>
      <c r="R59" s="117"/>
      <c r="S59" s="117"/>
      <c r="T59" s="117"/>
      <c r="U59" s="117"/>
    </row>
    <row r="60" spans="2:21" ht="30" customHeight="1" x14ac:dyDescent="0.25">
      <c r="B60" s="112"/>
      <c r="C60" s="128" t="s">
        <v>661</v>
      </c>
      <c r="D60" s="127"/>
      <c r="E60" s="126"/>
      <c r="F60" s="126"/>
      <c r="G60" s="126"/>
      <c r="H60" s="126"/>
      <c r="I60" s="126"/>
      <c r="J60" s="125"/>
      <c r="K60" s="120"/>
      <c r="L60" s="120"/>
      <c r="M60" s="119"/>
      <c r="N60" s="118"/>
      <c r="O60" s="117"/>
      <c r="P60" s="117"/>
      <c r="Q60" s="117"/>
      <c r="R60" s="117"/>
      <c r="S60" s="117"/>
      <c r="T60" s="117"/>
      <c r="U60" s="117"/>
    </row>
    <row r="61" spans="2:21" ht="30" customHeight="1" thickBot="1" x14ac:dyDescent="0.3">
      <c r="B61" s="112"/>
      <c r="C61" s="124"/>
      <c r="D61" s="123"/>
      <c r="E61" s="122"/>
      <c r="F61" s="122"/>
      <c r="G61" s="122"/>
      <c r="H61" s="122"/>
      <c r="I61" s="122"/>
      <c r="J61" s="121"/>
      <c r="K61" s="120"/>
      <c r="L61" s="120"/>
      <c r="M61" s="119"/>
      <c r="N61" s="118"/>
      <c r="O61" s="117"/>
      <c r="P61" s="117"/>
      <c r="Q61" s="117"/>
      <c r="R61" s="117"/>
      <c r="S61" s="117"/>
      <c r="T61" s="117"/>
      <c r="U61" s="117"/>
    </row>
    <row r="62" spans="2:21" x14ac:dyDescent="0.25">
      <c r="B62" s="112"/>
      <c r="C62" s="114"/>
      <c r="D62" s="114"/>
      <c r="E62" s="114"/>
      <c r="F62" s="114"/>
      <c r="G62" s="114"/>
      <c r="H62" s="114"/>
      <c r="I62" s="114"/>
      <c r="J62" s="114"/>
      <c r="K62" s="114"/>
      <c r="L62" s="114"/>
      <c r="M62" s="113"/>
      <c r="N62" s="107"/>
    </row>
    <row r="63" spans="2:21" x14ac:dyDescent="0.25">
      <c r="B63" s="112"/>
      <c r="C63" s="116" t="s">
        <v>660</v>
      </c>
      <c r="D63" s="114"/>
      <c r="E63" s="114"/>
      <c r="F63" s="114"/>
      <c r="G63" s="114"/>
      <c r="H63" s="114"/>
      <c r="I63" s="114"/>
      <c r="J63" s="114"/>
      <c r="K63" s="114"/>
      <c r="L63" s="114"/>
      <c r="M63" s="113"/>
      <c r="N63" s="107"/>
    </row>
    <row r="64" spans="2:21" ht="15.75" thickBot="1" x14ac:dyDescent="0.3">
      <c r="B64" s="112"/>
      <c r="C64" s="116"/>
      <c r="D64" s="114"/>
      <c r="E64" s="114"/>
      <c r="F64" s="114"/>
      <c r="G64" s="114"/>
      <c r="H64" s="114"/>
      <c r="I64" s="114"/>
      <c r="J64" s="114"/>
      <c r="K64" s="114"/>
      <c r="L64" s="114"/>
      <c r="M64" s="113"/>
      <c r="N64" s="107"/>
    </row>
    <row r="65" spans="2:14" ht="60" customHeight="1" thickBot="1" x14ac:dyDescent="0.3">
      <c r="B65" s="112"/>
      <c r="C65" s="657" t="s">
        <v>659</v>
      </c>
      <c r="D65" s="658"/>
      <c r="E65" s="659"/>
      <c r="F65" s="660"/>
      <c r="G65" s="114"/>
      <c r="H65" s="114"/>
      <c r="I65" s="114"/>
      <c r="J65" s="114"/>
      <c r="K65" s="114"/>
      <c r="L65" s="114"/>
      <c r="M65" s="113"/>
      <c r="N65" s="107"/>
    </row>
    <row r="66" spans="2:14" ht="15.75" thickBot="1" x14ac:dyDescent="0.3">
      <c r="B66" s="112"/>
      <c r="C66" s="115"/>
      <c r="D66" s="115"/>
      <c r="E66" s="114"/>
      <c r="F66" s="114"/>
      <c r="G66" s="114"/>
      <c r="H66" s="114"/>
      <c r="I66" s="114"/>
      <c r="J66" s="114"/>
      <c r="K66" s="114"/>
      <c r="L66" s="114"/>
      <c r="M66" s="113"/>
      <c r="N66" s="107"/>
    </row>
    <row r="67" spans="2:14" ht="45" customHeight="1" x14ac:dyDescent="0.25">
      <c r="B67" s="112"/>
      <c r="C67" s="661" t="s">
        <v>824</v>
      </c>
      <c r="D67" s="662"/>
      <c r="E67" s="662" t="s">
        <v>658</v>
      </c>
      <c r="F67" s="663"/>
      <c r="G67" s="114"/>
      <c r="H67" s="114"/>
      <c r="I67" s="114"/>
      <c r="J67" s="114"/>
      <c r="K67" s="114"/>
      <c r="L67" s="114"/>
      <c r="M67" s="113"/>
      <c r="N67" s="107"/>
    </row>
    <row r="68" spans="2:14" ht="45" customHeight="1" x14ac:dyDescent="0.25">
      <c r="B68" s="112"/>
      <c r="C68" s="669"/>
      <c r="D68" s="670"/>
      <c r="E68" s="667"/>
      <c r="F68" s="668"/>
      <c r="G68" s="114"/>
      <c r="H68" s="114"/>
      <c r="I68" s="114"/>
      <c r="J68" s="114"/>
      <c r="K68" s="114"/>
      <c r="L68" s="114"/>
      <c r="M68" s="113"/>
      <c r="N68" s="107"/>
    </row>
    <row r="69" spans="2:14" ht="32.25" customHeight="1" thickBot="1" x14ac:dyDescent="0.3">
      <c r="B69" s="112"/>
      <c r="C69" s="664"/>
      <c r="D69" s="665"/>
      <c r="E69" s="665"/>
      <c r="F69" s="666"/>
      <c r="G69" s="114"/>
      <c r="H69" s="114"/>
      <c r="I69" s="114"/>
      <c r="J69" s="114"/>
      <c r="K69" s="114"/>
      <c r="L69" s="114"/>
      <c r="M69" s="113"/>
      <c r="N69" s="107"/>
    </row>
    <row r="70" spans="2:14" x14ac:dyDescent="0.25">
      <c r="B70" s="112"/>
      <c r="C70" s="107"/>
      <c r="D70" s="107"/>
      <c r="E70" s="107"/>
      <c r="F70" s="107"/>
      <c r="G70" s="107"/>
      <c r="H70" s="107"/>
      <c r="I70" s="107"/>
      <c r="J70" s="107"/>
      <c r="K70" s="107"/>
      <c r="L70" s="107"/>
      <c r="M70" s="111"/>
      <c r="N70" s="107"/>
    </row>
    <row r="71" spans="2:14" ht="15.75" thickBot="1" x14ac:dyDescent="0.3">
      <c r="B71" s="110"/>
      <c r="C71" s="109"/>
      <c r="D71" s="109"/>
      <c r="E71" s="109"/>
      <c r="F71" s="109"/>
      <c r="G71" s="109"/>
      <c r="H71" s="109"/>
      <c r="I71" s="109"/>
      <c r="J71" s="109"/>
      <c r="K71" s="109"/>
      <c r="L71" s="109"/>
      <c r="M71" s="108"/>
      <c r="N71" s="107"/>
    </row>
  </sheetData>
  <mergeCells count="36">
    <mergeCell ref="C3:G3"/>
    <mergeCell ref="C30:D30"/>
    <mergeCell ref="C31:D31"/>
    <mergeCell ref="C32:D32"/>
    <mergeCell ref="E30:G30"/>
    <mergeCell ref="E31:G31"/>
    <mergeCell ref="E32:G32"/>
    <mergeCell ref="D8:G8"/>
    <mergeCell ref="E43:G43"/>
    <mergeCell ref="E44:G44"/>
    <mergeCell ref="E45:G45"/>
    <mergeCell ref="E46:G46"/>
    <mergeCell ref="C37:D37"/>
    <mergeCell ref="C38:D38"/>
    <mergeCell ref="E38:G38"/>
    <mergeCell ref="E37:G37"/>
    <mergeCell ref="C43:D43"/>
    <mergeCell ref="C44:D44"/>
    <mergeCell ref="C35:D35"/>
    <mergeCell ref="C41:D41"/>
    <mergeCell ref="C51:D51"/>
    <mergeCell ref="C52:D52"/>
    <mergeCell ref="C53:D53"/>
    <mergeCell ref="E52:G52"/>
    <mergeCell ref="E53:G53"/>
    <mergeCell ref="E51:G51"/>
    <mergeCell ref="C45:D45"/>
    <mergeCell ref="C46:D46"/>
    <mergeCell ref="C65:D65"/>
    <mergeCell ref="E65:F65"/>
    <mergeCell ref="C67:D67"/>
    <mergeCell ref="E67:F67"/>
    <mergeCell ref="C69:D69"/>
    <mergeCell ref="E69:F69"/>
    <mergeCell ref="E68:F68"/>
    <mergeCell ref="C68:D6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66675</xdr:colOff>
                    <xdr:row>7</xdr:row>
                    <xdr:rowOff>295275</xdr:rowOff>
                  </from>
                  <to>
                    <xdr:col>6</xdr:col>
                    <xdr:colOff>2552700</xdr:colOff>
                    <xdr:row>7</xdr:row>
                    <xdr:rowOff>447675</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66675</xdr:colOff>
                    <xdr:row>7</xdr:row>
                    <xdr:rowOff>47625</xdr:rowOff>
                  </from>
                  <to>
                    <xdr:col>6</xdr:col>
                    <xdr:colOff>1362075</xdr:colOff>
                    <xdr:row>7</xdr:row>
                    <xdr:rowOff>257175</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28575</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28575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28575</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28575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28575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28575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219075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219075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28575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28575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9525</xdr:rowOff>
                  </from>
                  <to>
                    <xdr:col>4</xdr:col>
                    <xdr:colOff>514350</xdr:colOff>
                    <xdr:row>12</xdr:row>
                    <xdr:rowOff>38100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9525</xdr:rowOff>
                  </from>
                  <to>
                    <xdr:col>4</xdr:col>
                    <xdr:colOff>1066800</xdr:colOff>
                    <xdr:row>12</xdr:row>
                    <xdr:rowOff>38100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28575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28575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219075</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219075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219075</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219075</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28575</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28575</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28575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28575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219075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219075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28575</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28575</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28575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28575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28575</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28575</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161925</xdr:rowOff>
                  </from>
                  <to>
                    <xdr:col>4</xdr:col>
                    <xdr:colOff>581025</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628650</xdr:colOff>
                    <xdr:row>50</xdr:row>
                    <xdr:rowOff>161925</xdr:rowOff>
                  </from>
                  <to>
                    <xdr:col>4</xdr:col>
                    <xdr:colOff>1171575</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1162050</xdr:colOff>
                    <xdr:row>50</xdr:row>
                    <xdr:rowOff>161925</xdr:rowOff>
                  </from>
                  <to>
                    <xdr:col>4</xdr:col>
                    <xdr:colOff>2009775</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1057275</xdr:colOff>
                    <xdr:row>64</xdr:row>
                    <xdr:rowOff>0</xdr:rowOff>
                  </from>
                  <to>
                    <xdr:col>4</xdr:col>
                    <xdr:colOff>1857375</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2A729-E364-4A62-BE86-DE86E1AB24F4}">
  <sheetPr>
    <pageSetUpPr fitToPage="1"/>
  </sheetPr>
  <dimension ref="B1:K46"/>
  <sheetViews>
    <sheetView topLeftCell="A7" zoomScale="70" zoomScaleNormal="70" workbookViewId="0">
      <selection activeCell="F16" sqref="F16"/>
    </sheetView>
  </sheetViews>
  <sheetFormatPr defaultColWidth="9.140625" defaultRowHeight="15" x14ac:dyDescent="0.25"/>
  <cols>
    <col min="1" max="2" width="1.85546875" style="146" customWidth="1"/>
    <col min="3" max="3" width="50" style="146" customWidth="1"/>
    <col min="4" max="4" width="40.140625" style="146" customWidth="1"/>
    <col min="5" max="5" width="27" style="146" customWidth="1"/>
    <col min="6" max="6" width="29.42578125" style="146" customWidth="1"/>
    <col min="7" max="7" width="30" style="146" customWidth="1"/>
    <col min="8" max="8" width="61.42578125" style="146" customWidth="1"/>
    <col min="9" max="10" width="1.85546875" style="146" customWidth="1"/>
    <col min="11" max="11" width="21.42578125" style="146" customWidth="1"/>
    <col min="12" max="12" width="19.42578125" style="146" customWidth="1"/>
    <col min="13" max="13" width="21.140625" style="146" customWidth="1"/>
    <col min="14" max="14" width="26.28515625" style="146" customWidth="1"/>
    <col min="15" max="15" width="57.42578125" style="146" bestFit="1" customWidth="1"/>
    <col min="16" max="16" width="1.85546875" style="146" customWidth="1"/>
    <col min="17" max="16384" width="9.140625" style="146"/>
  </cols>
  <sheetData>
    <row r="1" spans="2:9" ht="15.75" thickBot="1" x14ac:dyDescent="0.3"/>
    <row r="2" spans="2:9" ht="15.75" thickBot="1" x14ac:dyDescent="0.3">
      <c r="B2" s="172"/>
      <c r="C2" s="171"/>
      <c r="D2" s="171"/>
      <c r="E2" s="171"/>
      <c r="F2" s="171"/>
      <c r="G2" s="171"/>
      <c r="H2" s="171"/>
      <c r="I2" s="170"/>
    </row>
    <row r="3" spans="2:9" ht="21" thickBot="1" x14ac:dyDescent="0.3">
      <c r="B3" s="150"/>
      <c r="C3" s="712" t="s">
        <v>713</v>
      </c>
      <c r="D3" s="713"/>
      <c r="E3" s="713"/>
      <c r="F3" s="713"/>
      <c r="G3" s="713"/>
      <c r="H3" s="714"/>
      <c r="I3" s="166"/>
    </row>
    <row r="4" spans="2:9" x14ac:dyDescent="0.25">
      <c r="B4" s="150"/>
      <c r="C4" s="147"/>
      <c r="D4" s="147"/>
      <c r="E4" s="147"/>
      <c r="F4" s="147"/>
      <c r="G4" s="147"/>
      <c r="H4" s="147"/>
      <c r="I4" s="166"/>
    </row>
    <row r="5" spans="2:9" x14ac:dyDescent="0.25">
      <c r="B5" s="150"/>
      <c r="C5" s="147"/>
      <c r="D5" s="147"/>
      <c r="E5" s="147"/>
      <c r="F5" s="147"/>
      <c r="G5" s="147"/>
      <c r="H5" s="147"/>
      <c r="I5" s="166"/>
    </row>
    <row r="6" spans="2:9" x14ac:dyDescent="0.25">
      <c r="B6" s="150"/>
      <c r="C6" s="294" t="s">
        <v>770</v>
      </c>
      <c r="D6" s="147"/>
      <c r="E6" s="147"/>
      <c r="F6" s="147"/>
      <c r="G6" s="147"/>
      <c r="H6" s="147"/>
      <c r="I6" s="166"/>
    </row>
    <row r="7" spans="2:9" x14ac:dyDescent="0.25">
      <c r="B7" s="150"/>
      <c r="C7" s="147"/>
      <c r="D7" s="147"/>
      <c r="E7" s="147"/>
      <c r="F7" s="147"/>
      <c r="G7" s="147"/>
      <c r="H7" s="147"/>
      <c r="I7" s="166"/>
    </row>
    <row r="8" spans="2:9" ht="219" hidden="1" customHeight="1" thickBot="1" x14ac:dyDescent="0.3">
      <c r="B8" s="150"/>
      <c r="C8" s="715" t="s">
        <v>712</v>
      </c>
      <c r="D8" s="716"/>
      <c r="E8" s="718" t="s">
        <v>1059</v>
      </c>
      <c r="F8" s="718"/>
      <c r="G8" s="719"/>
      <c r="H8" s="720"/>
      <c r="I8" s="166"/>
    </row>
    <row r="9" spans="2:9" ht="262.5" hidden="1" customHeight="1" thickBot="1" x14ac:dyDescent="0.3">
      <c r="B9" s="150"/>
      <c r="C9" s="723" t="s">
        <v>711</v>
      </c>
      <c r="D9" s="724"/>
      <c r="E9" s="718" t="s">
        <v>1058</v>
      </c>
      <c r="F9" s="718"/>
      <c r="G9" s="725"/>
      <c r="H9" s="726"/>
      <c r="I9" s="166"/>
    </row>
    <row r="10" spans="2:9" ht="15" customHeight="1" thickBot="1" x14ac:dyDescent="0.3">
      <c r="B10" s="150"/>
      <c r="C10" s="717"/>
      <c r="D10" s="717"/>
      <c r="E10" s="721"/>
      <c r="F10" s="721"/>
      <c r="G10" s="722"/>
      <c r="H10" s="721"/>
      <c r="I10" s="166"/>
    </row>
    <row r="11" spans="2:9" ht="30" customHeight="1" x14ac:dyDescent="0.25">
      <c r="B11" s="150"/>
      <c r="C11" s="691" t="s">
        <v>710</v>
      </c>
      <c r="D11" s="709"/>
      <c r="E11" s="709"/>
      <c r="F11" s="709"/>
      <c r="G11" s="710"/>
      <c r="H11" s="711"/>
      <c r="I11" s="166"/>
    </row>
    <row r="12" spans="2:9" ht="32.25" customHeight="1" thickBot="1" x14ac:dyDescent="0.3">
      <c r="B12" s="150"/>
      <c r="C12" s="169" t="s">
        <v>791</v>
      </c>
      <c r="D12" s="168" t="s">
        <v>792</v>
      </c>
      <c r="E12" s="168" t="s">
        <v>233</v>
      </c>
      <c r="F12" s="168" t="s">
        <v>232</v>
      </c>
      <c r="G12" s="168" t="s">
        <v>709</v>
      </c>
      <c r="H12" s="167" t="s">
        <v>708</v>
      </c>
      <c r="I12" s="166"/>
    </row>
    <row r="13" spans="2:9" ht="178.5" customHeight="1" x14ac:dyDescent="0.25">
      <c r="B13" s="150"/>
      <c r="C13" s="475" t="s">
        <v>1077</v>
      </c>
      <c r="D13" s="476" t="s">
        <v>1078</v>
      </c>
      <c r="E13" s="477" t="s">
        <v>1079</v>
      </c>
      <c r="F13" s="477" t="s">
        <v>1094</v>
      </c>
      <c r="G13" s="483" t="s">
        <v>1098</v>
      </c>
      <c r="H13" s="486" t="s">
        <v>1105</v>
      </c>
      <c r="I13" s="166"/>
    </row>
    <row r="14" spans="2:9" ht="142.5" customHeight="1" x14ac:dyDescent="0.25">
      <c r="B14" s="150"/>
      <c r="C14" s="478" t="s">
        <v>1080</v>
      </c>
      <c r="D14" s="479" t="s">
        <v>1081</v>
      </c>
      <c r="E14" s="480" t="s">
        <v>1082</v>
      </c>
      <c r="F14" s="480" t="s">
        <v>1095</v>
      </c>
      <c r="G14" s="484" t="s">
        <v>1107</v>
      </c>
      <c r="H14" s="486" t="s">
        <v>1116</v>
      </c>
      <c r="I14" s="166"/>
    </row>
    <row r="15" spans="2:9" ht="105.75" customHeight="1" x14ac:dyDescent="0.25">
      <c r="B15" s="150"/>
      <c r="C15" s="478" t="s">
        <v>1083</v>
      </c>
      <c r="D15" s="480" t="s">
        <v>1084</v>
      </c>
      <c r="E15" s="480" t="s">
        <v>1085</v>
      </c>
      <c r="F15" s="480" t="s">
        <v>1096</v>
      </c>
      <c r="G15" s="484" t="s">
        <v>1099</v>
      </c>
      <c r="H15" s="486" t="s">
        <v>1104</v>
      </c>
      <c r="I15" s="166"/>
    </row>
    <row r="16" spans="2:9" ht="108.75" customHeight="1" x14ac:dyDescent="0.25">
      <c r="B16" s="150"/>
      <c r="C16" s="478" t="s">
        <v>1086</v>
      </c>
      <c r="D16" s="479" t="s">
        <v>1084</v>
      </c>
      <c r="E16" s="480" t="s">
        <v>1087</v>
      </c>
      <c r="F16" s="480" t="s">
        <v>1096</v>
      </c>
      <c r="G16" s="480" t="s">
        <v>1100</v>
      </c>
      <c r="H16" s="486" t="s">
        <v>1104</v>
      </c>
      <c r="I16" s="166"/>
    </row>
    <row r="17" spans="2:11" ht="108" customHeight="1" x14ac:dyDescent="0.25">
      <c r="B17" s="150"/>
      <c r="C17" s="478" t="s">
        <v>1088</v>
      </c>
      <c r="D17" s="479" t="s">
        <v>1089</v>
      </c>
      <c r="E17" s="480" t="s">
        <v>1090</v>
      </c>
      <c r="F17" s="480" t="s">
        <v>1097</v>
      </c>
      <c r="G17" s="485" t="s">
        <v>1101</v>
      </c>
      <c r="H17" s="486" t="s">
        <v>1106</v>
      </c>
      <c r="I17" s="166"/>
      <c r="K17" s="296"/>
    </row>
    <row r="18" spans="2:11" ht="71.25" customHeight="1" x14ac:dyDescent="0.25">
      <c r="B18" s="150"/>
      <c r="C18" s="478" t="s">
        <v>1091</v>
      </c>
      <c r="D18" s="480" t="s">
        <v>1092</v>
      </c>
      <c r="E18" s="480" t="s">
        <v>1093</v>
      </c>
      <c r="F18" s="480" t="s">
        <v>1097</v>
      </c>
      <c r="G18" s="484" t="s">
        <v>1102</v>
      </c>
      <c r="H18" s="486" t="s">
        <v>1116</v>
      </c>
      <c r="I18" s="166"/>
    </row>
    <row r="19" spans="2:11" ht="117" customHeight="1" thickBot="1" x14ac:dyDescent="0.3">
      <c r="B19" s="150"/>
      <c r="C19" s="481" t="s">
        <v>1091</v>
      </c>
      <c r="D19" s="482" t="s">
        <v>1092</v>
      </c>
      <c r="E19" s="482" t="s">
        <v>1093</v>
      </c>
      <c r="F19" s="482" t="s">
        <v>1097</v>
      </c>
      <c r="G19" s="482" t="s">
        <v>1103</v>
      </c>
      <c r="H19" s="506" t="s">
        <v>1117</v>
      </c>
      <c r="I19" s="166"/>
      <c r="K19" s="296"/>
    </row>
    <row r="20" spans="2:11" x14ac:dyDescent="0.25">
      <c r="B20" s="150"/>
      <c r="C20" s="147"/>
      <c r="D20" s="147"/>
      <c r="E20" s="147"/>
      <c r="F20" s="147"/>
      <c r="G20" s="147"/>
      <c r="H20" s="147"/>
      <c r="I20" s="166"/>
    </row>
    <row r="21" spans="2:11" x14ac:dyDescent="0.25">
      <c r="B21" s="150"/>
      <c r="C21" s="115"/>
      <c r="D21" s="147"/>
      <c r="E21" s="147"/>
      <c r="F21" s="147"/>
      <c r="G21" s="147"/>
      <c r="H21" s="147"/>
      <c r="I21" s="166"/>
    </row>
    <row r="22" spans="2:11" ht="23.1" customHeight="1" x14ac:dyDescent="0.25">
      <c r="B22" s="150"/>
      <c r="C22" s="294" t="s">
        <v>1057</v>
      </c>
      <c r="D22" s="147"/>
      <c r="E22" s="147"/>
      <c r="F22" s="147"/>
      <c r="G22" s="147"/>
      <c r="H22" s="147"/>
      <c r="I22" s="166"/>
    </row>
    <row r="23" spans="2:11" ht="15.75" thickBot="1" x14ac:dyDescent="0.3">
      <c r="B23" s="150"/>
      <c r="C23" s="294"/>
      <c r="D23" s="147"/>
      <c r="E23" s="147"/>
      <c r="F23" s="147"/>
      <c r="G23" s="147"/>
      <c r="H23" s="147"/>
      <c r="I23" s="166"/>
    </row>
    <row r="24" spans="2:11" ht="30" customHeight="1" x14ac:dyDescent="0.25">
      <c r="B24" s="150"/>
      <c r="C24" s="730" t="s">
        <v>793</v>
      </c>
      <c r="D24" s="731"/>
      <c r="E24" s="731"/>
      <c r="F24" s="731"/>
      <c r="G24" s="731"/>
      <c r="H24" s="732"/>
      <c r="I24" s="166"/>
    </row>
    <row r="25" spans="2:11" ht="30" customHeight="1" x14ac:dyDescent="0.25">
      <c r="B25" s="150"/>
      <c r="C25" s="727" t="s">
        <v>794</v>
      </c>
      <c r="D25" s="728"/>
      <c r="E25" s="728" t="s">
        <v>708</v>
      </c>
      <c r="F25" s="728"/>
      <c r="G25" s="728"/>
      <c r="H25" s="729"/>
      <c r="I25" s="166"/>
    </row>
    <row r="26" spans="2:11" ht="45" customHeight="1" x14ac:dyDescent="0.25">
      <c r="B26" s="150"/>
      <c r="C26" s="733"/>
      <c r="D26" s="734"/>
      <c r="E26" s="735"/>
      <c r="F26" s="736"/>
      <c r="G26" s="736"/>
      <c r="H26" s="737"/>
      <c r="I26" s="166"/>
    </row>
    <row r="27" spans="2:11" ht="48" customHeight="1" thickBot="1" x14ac:dyDescent="0.3">
      <c r="B27" s="150"/>
      <c r="C27" s="704"/>
      <c r="D27" s="705"/>
      <c r="E27" s="706"/>
      <c r="F27" s="707"/>
      <c r="G27" s="707"/>
      <c r="H27" s="708"/>
      <c r="I27" s="166"/>
    </row>
    <row r="28" spans="2:11" x14ac:dyDescent="0.25">
      <c r="B28" s="150"/>
      <c r="C28" s="147"/>
      <c r="D28" s="147"/>
      <c r="E28" s="147"/>
      <c r="F28" s="147"/>
      <c r="G28" s="147"/>
      <c r="H28" s="147"/>
      <c r="I28" s="166"/>
    </row>
    <row r="29" spans="2:11" x14ac:dyDescent="0.25">
      <c r="B29" s="150"/>
      <c r="C29" s="147"/>
      <c r="D29" s="147"/>
      <c r="E29" s="147"/>
      <c r="F29" s="147"/>
      <c r="G29" s="147"/>
      <c r="H29" s="147"/>
      <c r="I29" s="166"/>
    </row>
    <row r="30" spans="2:11" x14ac:dyDescent="0.25">
      <c r="B30" s="150"/>
      <c r="C30" s="294" t="s">
        <v>707</v>
      </c>
      <c r="D30" s="294"/>
      <c r="E30" s="147"/>
      <c r="F30" s="147"/>
      <c r="G30" s="147"/>
      <c r="H30" s="147"/>
      <c r="I30" s="166"/>
    </row>
    <row r="31" spans="2:11" ht="15.75" thickBot="1" x14ac:dyDescent="0.3">
      <c r="B31" s="150"/>
      <c r="C31" s="295"/>
      <c r="D31" s="147"/>
      <c r="E31" s="147"/>
      <c r="F31" s="147"/>
      <c r="G31" s="147"/>
      <c r="H31" s="147"/>
      <c r="I31" s="166"/>
    </row>
    <row r="32" spans="2:11" ht="65.25" customHeight="1" x14ac:dyDescent="0.25">
      <c r="B32" s="150"/>
      <c r="C32" s="742" t="s">
        <v>1056</v>
      </c>
      <c r="D32" s="743"/>
      <c r="E32" s="738" t="s">
        <v>1007</v>
      </c>
      <c r="F32" s="739"/>
      <c r="G32" s="740"/>
      <c r="H32" s="741"/>
      <c r="I32" s="166"/>
    </row>
    <row r="33" spans="2:9" ht="73.5" customHeight="1" x14ac:dyDescent="0.25">
      <c r="B33" s="150"/>
      <c r="C33" s="744" t="s">
        <v>706</v>
      </c>
      <c r="D33" s="745"/>
      <c r="E33" s="738" t="s">
        <v>1007</v>
      </c>
      <c r="F33" s="739"/>
      <c r="G33" s="740"/>
      <c r="H33" s="741"/>
      <c r="I33" s="166"/>
    </row>
    <row r="34" spans="2:9" ht="81.75" customHeight="1" x14ac:dyDescent="0.25">
      <c r="B34" s="150"/>
      <c r="C34" s="746" t="s">
        <v>1055</v>
      </c>
      <c r="D34" s="747"/>
      <c r="E34" s="738" t="s">
        <v>1007</v>
      </c>
      <c r="F34" s="739"/>
      <c r="G34" s="740"/>
      <c r="H34" s="741"/>
      <c r="I34" s="166"/>
    </row>
    <row r="35" spans="2:9" ht="58.5" customHeight="1" x14ac:dyDescent="0.25">
      <c r="B35" s="150"/>
      <c r="C35" s="744" t="s">
        <v>795</v>
      </c>
      <c r="D35" s="745"/>
      <c r="E35" s="738" t="s">
        <v>1007</v>
      </c>
      <c r="F35" s="739"/>
      <c r="G35" s="740"/>
      <c r="H35" s="741"/>
      <c r="I35" s="166"/>
    </row>
    <row r="36" spans="2:9" ht="84" customHeight="1" thickBot="1" x14ac:dyDescent="0.3">
      <c r="B36" s="150"/>
      <c r="C36" s="748" t="s">
        <v>705</v>
      </c>
      <c r="D36" s="749"/>
      <c r="E36" s="738" t="s">
        <v>1007</v>
      </c>
      <c r="F36" s="739"/>
      <c r="G36" s="740"/>
      <c r="H36" s="741"/>
      <c r="I36" s="166"/>
    </row>
    <row r="37" spans="2:9" customFormat="1" ht="15" customHeight="1" x14ac:dyDescent="0.25">
      <c r="B37" s="65"/>
      <c r="C37" s="66"/>
      <c r="D37" s="66"/>
      <c r="E37" s="66"/>
      <c r="F37" s="66"/>
      <c r="G37" s="66"/>
      <c r="H37" s="66"/>
      <c r="I37" s="67"/>
    </row>
    <row r="38" spans="2:9" x14ac:dyDescent="0.25">
      <c r="B38" s="150"/>
      <c r="C38" s="115"/>
      <c r="D38" s="147"/>
      <c r="E38" s="147"/>
      <c r="F38" s="147"/>
      <c r="G38" s="147"/>
      <c r="H38" s="147"/>
      <c r="I38" s="166"/>
    </row>
    <row r="39" spans="2:9" x14ac:dyDescent="0.25">
      <c r="B39" s="150"/>
      <c r="C39" s="294" t="s">
        <v>704</v>
      </c>
      <c r="D39" s="147"/>
      <c r="E39" s="147"/>
      <c r="F39" s="147"/>
      <c r="G39" s="147"/>
      <c r="H39" s="147"/>
      <c r="I39" s="166"/>
    </row>
    <row r="40" spans="2:9" ht="37.5" customHeight="1" thickBot="1" x14ac:dyDescent="0.3">
      <c r="B40" s="150"/>
      <c r="C40" s="294"/>
      <c r="D40" s="147"/>
      <c r="E40" s="147"/>
      <c r="F40" s="147"/>
      <c r="G40" s="147"/>
      <c r="H40" s="147"/>
      <c r="I40" s="166"/>
    </row>
    <row r="41" spans="2:9" ht="45" customHeight="1" x14ac:dyDescent="0.25">
      <c r="B41" s="150"/>
      <c r="C41" s="680" t="s">
        <v>769</v>
      </c>
      <c r="D41" s="681"/>
      <c r="E41" s="750"/>
      <c r="F41" s="750"/>
      <c r="G41" s="750"/>
      <c r="H41" s="751"/>
      <c r="I41" s="166"/>
    </row>
    <row r="42" spans="2:9" ht="45" customHeight="1" x14ac:dyDescent="0.25">
      <c r="B42" s="150"/>
      <c r="C42" s="727" t="s">
        <v>796</v>
      </c>
      <c r="D42" s="728"/>
      <c r="E42" s="728" t="s">
        <v>658</v>
      </c>
      <c r="F42" s="728"/>
      <c r="G42" s="728"/>
      <c r="H42" s="729"/>
      <c r="I42" s="166"/>
    </row>
    <row r="43" spans="2:9" ht="45" customHeight="1" x14ac:dyDescent="0.25">
      <c r="B43" s="150"/>
      <c r="C43" s="669"/>
      <c r="D43" s="670"/>
      <c r="E43" s="706"/>
      <c r="F43" s="707"/>
      <c r="G43" s="707"/>
      <c r="H43" s="708"/>
      <c r="I43" s="166"/>
    </row>
    <row r="44" spans="2:9" ht="45" customHeight="1" thickBot="1" x14ac:dyDescent="0.3">
      <c r="B44" s="150"/>
      <c r="C44" s="752"/>
      <c r="D44" s="753"/>
      <c r="E44" s="754"/>
      <c r="F44" s="755"/>
      <c r="G44" s="755"/>
      <c r="H44" s="756"/>
      <c r="I44" s="166"/>
    </row>
    <row r="45" spans="2:9" x14ac:dyDescent="0.25">
      <c r="B45" s="150"/>
      <c r="C45" s="147"/>
      <c r="D45" s="147"/>
      <c r="E45" s="147"/>
      <c r="F45" s="147"/>
      <c r="G45" s="147"/>
      <c r="H45" s="147"/>
      <c r="I45" s="166"/>
    </row>
    <row r="46" spans="2:9" ht="15.75" thickBot="1" x14ac:dyDescent="0.3">
      <c r="B46" s="165"/>
      <c r="C46" s="164"/>
      <c r="D46" s="164"/>
      <c r="E46" s="164"/>
      <c r="F46" s="164"/>
      <c r="G46" s="164"/>
      <c r="H46" s="164"/>
      <c r="I46" s="163"/>
    </row>
  </sheetData>
  <mergeCells count="33">
    <mergeCell ref="C41:D41"/>
    <mergeCell ref="C42:D42"/>
    <mergeCell ref="E41:H41"/>
    <mergeCell ref="E42:H42"/>
    <mergeCell ref="C44:D44"/>
    <mergeCell ref="E44:H44"/>
    <mergeCell ref="C43:D43"/>
    <mergeCell ref="E43:H43"/>
    <mergeCell ref="C32:D32"/>
    <mergeCell ref="C33:D33"/>
    <mergeCell ref="C34:D34"/>
    <mergeCell ref="C35:D35"/>
    <mergeCell ref="C36:D36"/>
    <mergeCell ref="E32:H32"/>
    <mergeCell ref="E33:H33"/>
    <mergeCell ref="E34:H34"/>
    <mergeCell ref="E35:H35"/>
    <mergeCell ref="E36:H36"/>
    <mergeCell ref="C27:D27"/>
    <mergeCell ref="E27:H27"/>
    <mergeCell ref="C11:H11"/>
    <mergeCell ref="C3:H3"/>
    <mergeCell ref="C8:D8"/>
    <mergeCell ref="C10:D10"/>
    <mergeCell ref="E8:H8"/>
    <mergeCell ref="E10:H10"/>
    <mergeCell ref="C9:D9"/>
    <mergeCell ref="E9:H9"/>
    <mergeCell ref="C25:D25"/>
    <mergeCell ref="E25:H25"/>
    <mergeCell ref="C24:H24"/>
    <mergeCell ref="C26:D26"/>
    <mergeCell ref="E26:H26"/>
  </mergeCells>
  <pageMargins left="0.25" right="0.27" top="0.34" bottom="0.13" header="0.3" footer="0.3"/>
  <pageSetup paperSize="9" scale="45" fitToHeight="0"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52225" r:id="rId4" name="Check Box 1">
              <controlPr defaultSize="0" autoFill="0" autoLine="0" autoPict="0">
                <anchor moveWithCells="1">
                  <from>
                    <xdr:col>4</xdr:col>
                    <xdr:colOff>0</xdr:colOff>
                    <xdr:row>40</xdr:row>
                    <xdr:rowOff>0</xdr:rowOff>
                  </from>
                  <to>
                    <xdr:col>4</xdr:col>
                    <xdr:colOff>628650</xdr:colOff>
                    <xdr:row>41</xdr:row>
                    <xdr:rowOff>0</xdr:rowOff>
                  </to>
                </anchor>
              </controlPr>
            </control>
          </mc:Choice>
        </mc:AlternateContent>
        <mc:AlternateContent xmlns:mc="http://schemas.openxmlformats.org/markup-compatibility/2006">
          <mc:Choice Requires="x14">
            <control shapeId="52226" r:id="rId5" name="Check Box 2">
              <controlPr defaultSize="0" autoFill="0" autoLine="0" autoPict="0">
                <anchor moveWithCells="1">
                  <from>
                    <xdr:col>4</xdr:col>
                    <xdr:colOff>676275</xdr:colOff>
                    <xdr:row>40</xdr:row>
                    <xdr:rowOff>0</xdr:rowOff>
                  </from>
                  <to>
                    <xdr:col>4</xdr:col>
                    <xdr:colOff>1304925</xdr:colOff>
                    <xdr:row>41</xdr:row>
                    <xdr:rowOff>0</xdr:rowOff>
                  </to>
                </anchor>
              </controlPr>
            </control>
          </mc:Choice>
        </mc:AlternateContent>
        <mc:AlternateContent xmlns:mc="http://schemas.openxmlformats.org/markup-compatibility/2006">
          <mc:Choice Requires="x14">
            <control shapeId="52227" r:id="rId6" name="Check Box 3">
              <controlPr defaultSize="0" autoFill="0" autoLine="0" autoPict="0">
                <anchor moveWithCells="1">
                  <from>
                    <xdr:col>4</xdr:col>
                    <xdr:colOff>1295400</xdr:colOff>
                    <xdr:row>40</xdr:row>
                    <xdr:rowOff>0</xdr:rowOff>
                  </from>
                  <to>
                    <xdr:col>5</xdr:col>
                    <xdr:colOff>476250</xdr:colOff>
                    <xdr:row>41</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34"/>
  <sheetViews>
    <sheetView topLeftCell="A10" zoomScale="80" zoomScaleNormal="80" workbookViewId="0">
      <selection activeCell="I14" sqref="I14"/>
    </sheetView>
  </sheetViews>
  <sheetFormatPr defaultColWidth="9.28515625" defaultRowHeight="15" x14ac:dyDescent="0.25"/>
  <cols>
    <col min="1" max="2" width="1.7109375" style="1" customWidth="1"/>
    <col min="3" max="3" width="11.42578125" style="173" customWidth="1"/>
    <col min="4" max="4" width="116" style="21" customWidth="1"/>
    <col min="5" max="6" width="1.7109375" style="1" customWidth="1"/>
    <col min="7" max="16384" width="9.28515625" style="1"/>
  </cols>
  <sheetData>
    <row r="1" spans="2:6" ht="10.5" customHeight="1" thickBot="1" x14ac:dyDescent="0.3"/>
    <row r="2" spans="2:6" ht="15.75" thickBot="1" x14ac:dyDescent="0.3">
      <c r="B2" s="191"/>
      <c r="C2" s="190"/>
      <c r="D2" s="189"/>
      <c r="E2" s="188"/>
    </row>
    <row r="3" spans="2:6" ht="21" thickBot="1" x14ac:dyDescent="0.35">
      <c r="B3" s="181"/>
      <c r="C3" s="695" t="s">
        <v>735</v>
      </c>
      <c r="D3" s="697"/>
      <c r="E3" s="179"/>
    </row>
    <row r="4" spans="2:6" ht="20.25" x14ac:dyDescent="0.3">
      <c r="B4" s="181"/>
      <c r="C4" s="187"/>
      <c r="D4" s="187"/>
      <c r="E4" s="179"/>
    </row>
    <row r="5" spans="2:6" ht="20.25" x14ac:dyDescent="0.3">
      <c r="B5" s="181"/>
      <c r="C5" s="116" t="s">
        <v>734</v>
      </c>
      <c r="D5" s="187"/>
      <c r="E5" s="179"/>
    </row>
    <row r="6" spans="2:6" ht="15.75" thickBot="1" x14ac:dyDescent="0.3">
      <c r="B6" s="181"/>
      <c r="C6" s="52"/>
      <c r="D6" s="142"/>
      <c r="E6" s="179"/>
    </row>
    <row r="7" spans="2:6" ht="30" customHeight="1" x14ac:dyDescent="0.25">
      <c r="B7" s="181"/>
      <c r="C7" s="185" t="s">
        <v>721</v>
      </c>
      <c r="D7" s="184" t="s">
        <v>720</v>
      </c>
      <c r="E7" s="179"/>
    </row>
    <row r="8" spans="2:6" ht="45" x14ac:dyDescent="0.25">
      <c r="B8" s="181"/>
      <c r="C8" s="182">
        <v>1</v>
      </c>
      <c r="D8" s="125" t="s">
        <v>733</v>
      </c>
      <c r="E8" s="179"/>
      <c r="F8" s="174"/>
    </row>
    <row r="9" spans="2:6" x14ac:dyDescent="0.25">
      <c r="B9" s="181"/>
      <c r="C9" s="182">
        <v>2</v>
      </c>
      <c r="D9" s="125" t="s">
        <v>732</v>
      </c>
      <c r="E9" s="179"/>
    </row>
    <row r="10" spans="2:6" ht="45" x14ac:dyDescent="0.25">
      <c r="B10" s="181"/>
      <c r="C10" s="182">
        <v>3</v>
      </c>
      <c r="D10" s="125" t="s">
        <v>731</v>
      </c>
      <c r="E10" s="179"/>
    </row>
    <row r="11" spans="2:6" x14ac:dyDescent="0.25">
      <c r="B11" s="181"/>
      <c r="C11" s="182">
        <v>4</v>
      </c>
      <c r="D11" s="125" t="s">
        <v>730</v>
      </c>
      <c r="E11" s="179"/>
    </row>
    <row r="12" spans="2:6" ht="30" x14ac:dyDescent="0.25">
      <c r="B12" s="181"/>
      <c r="C12" s="182">
        <v>5</v>
      </c>
      <c r="D12" s="125" t="s">
        <v>729</v>
      </c>
      <c r="E12" s="179"/>
    </row>
    <row r="13" spans="2:6" x14ac:dyDescent="0.25">
      <c r="B13" s="181"/>
      <c r="C13" s="182">
        <v>6</v>
      </c>
      <c r="D13" s="125" t="s">
        <v>728</v>
      </c>
      <c r="E13" s="179"/>
    </row>
    <row r="14" spans="2:6" ht="30" x14ac:dyDescent="0.25">
      <c r="B14" s="181"/>
      <c r="C14" s="182">
        <v>7</v>
      </c>
      <c r="D14" s="125" t="s">
        <v>727</v>
      </c>
      <c r="E14" s="179"/>
    </row>
    <row r="15" spans="2:6" x14ac:dyDescent="0.25">
      <c r="B15" s="181"/>
      <c r="C15" s="182">
        <v>8</v>
      </c>
      <c r="D15" s="125" t="s">
        <v>726</v>
      </c>
      <c r="E15" s="179"/>
    </row>
    <row r="16" spans="2:6" x14ac:dyDescent="0.25">
      <c r="B16" s="181"/>
      <c r="C16" s="182">
        <v>9</v>
      </c>
      <c r="D16" s="125" t="s">
        <v>725</v>
      </c>
      <c r="E16" s="179"/>
    </row>
    <row r="17" spans="2:5" x14ac:dyDescent="0.25">
      <c r="B17" s="181"/>
      <c r="C17" s="182">
        <v>10</v>
      </c>
      <c r="D17" s="183" t="s">
        <v>724</v>
      </c>
      <c r="E17" s="179"/>
    </row>
    <row r="18" spans="2:5" ht="30.75" thickBot="1" x14ac:dyDescent="0.3">
      <c r="B18" s="181"/>
      <c r="C18" s="180">
        <v>11</v>
      </c>
      <c r="D18" s="151" t="s">
        <v>723</v>
      </c>
      <c r="E18" s="179"/>
    </row>
    <row r="19" spans="2:5" x14ac:dyDescent="0.25">
      <c r="B19" s="181"/>
      <c r="C19" s="186"/>
      <c r="D19" s="138"/>
      <c r="E19" s="179"/>
    </row>
    <row r="20" spans="2:5" x14ac:dyDescent="0.25">
      <c r="B20" s="181"/>
      <c r="C20" s="116" t="s">
        <v>722</v>
      </c>
      <c r="D20" s="138"/>
      <c r="E20" s="179"/>
    </row>
    <row r="21" spans="2:5" ht="15.75" thickBot="1" x14ac:dyDescent="0.3">
      <c r="B21" s="181"/>
      <c r="C21" s="52"/>
      <c r="D21" s="138"/>
      <c r="E21" s="179"/>
    </row>
    <row r="22" spans="2:5" ht="30" customHeight="1" x14ac:dyDescent="0.25">
      <c r="B22" s="181"/>
      <c r="C22" s="185" t="s">
        <v>721</v>
      </c>
      <c r="D22" s="184" t="s">
        <v>720</v>
      </c>
      <c r="E22" s="179"/>
    </row>
    <row r="23" spans="2:5" x14ac:dyDescent="0.25">
      <c r="B23" s="181"/>
      <c r="C23" s="182">
        <v>1</v>
      </c>
      <c r="D23" s="183" t="s">
        <v>719</v>
      </c>
      <c r="E23" s="179"/>
    </row>
    <row r="24" spans="2:5" x14ac:dyDescent="0.25">
      <c r="B24" s="181"/>
      <c r="C24" s="182">
        <v>2</v>
      </c>
      <c r="D24" s="125" t="s">
        <v>718</v>
      </c>
      <c r="E24" s="179"/>
    </row>
    <row r="25" spans="2:5" x14ac:dyDescent="0.25">
      <c r="B25" s="181"/>
      <c r="C25" s="182">
        <v>3</v>
      </c>
      <c r="D25" s="125" t="s">
        <v>717</v>
      </c>
      <c r="E25" s="179"/>
    </row>
    <row r="26" spans="2:5" x14ac:dyDescent="0.25">
      <c r="B26" s="181"/>
      <c r="C26" s="182">
        <v>4</v>
      </c>
      <c r="D26" s="125" t="s">
        <v>716</v>
      </c>
      <c r="E26" s="179"/>
    </row>
    <row r="27" spans="2:5" x14ac:dyDescent="0.25">
      <c r="B27" s="181"/>
      <c r="C27" s="182">
        <v>5</v>
      </c>
      <c r="D27" s="125" t="s">
        <v>715</v>
      </c>
      <c r="E27" s="179"/>
    </row>
    <row r="28" spans="2:5" ht="45.75" thickBot="1" x14ac:dyDescent="0.3">
      <c r="B28" s="181"/>
      <c r="C28" s="180">
        <v>6</v>
      </c>
      <c r="D28" s="151" t="s">
        <v>714</v>
      </c>
      <c r="E28" s="179"/>
    </row>
    <row r="29" spans="2:5" ht="15.75" thickBot="1" x14ac:dyDescent="0.3">
      <c r="B29" s="178"/>
      <c r="C29" s="177"/>
      <c r="D29" s="176"/>
      <c r="E29" s="175"/>
    </row>
    <row r="30" spans="2:5" x14ac:dyDescent="0.25">
      <c r="D30" s="174"/>
    </row>
    <row r="31" spans="2:5" x14ac:dyDescent="0.25">
      <c r="D31" s="174"/>
    </row>
    <row r="32" spans="2:5" x14ac:dyDescent="0.25">
      <c r="D32" s="174"/>
    </row>
    <row r="33" spans="4:4" x14ac:dyDescent="0.25">
      <c r="D33" s="174"/>
    </row>
    <row r="34" spans="4:4" x14ac:dyDescent="0.25">
      <c r="D34" s="174"/>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ACD47-BEE4-4C7E-8FBA-ED9D76F8ED4D}">
  <sheetPr>
    <pageSetUpPr fitToPage="1"/>
  </sheetPr>
  <dimension ref="A1:BC113"/>
  <sheetViews>
    <sheetView zoomScale="70" zoomScaleNormal="70" zoomScalePageLayoutView="80" workbookViewId="0">
      <selection activeCell="K12" sqref="K12"/>
    </sheetView>
  </sheetViews>
  <sheetFormatPr defaultColWidth="8.7109375" defaultRowHeight="15" x14ac:dyDescent="0.25"/>
  <cols>
    <col min="1" max="2" width="2.28515625" customWidth="1"/>
    <col min="3" max="3" width="19.85546875" style="8" customWidth="1"/>
    <col min="4" max="4" width="15.42578125" customWidth="1"/>
    <col min="5" max="5" width="15" customWidth="1"/>
    <col min="6" max="6" width="13.28515625" customWidth="1"/>
    <col min="7" max="7" width="18.42578125" customWidth="1"/>
    <col min="8" max="8" width="12.42578125" customWidth="1"/>
    <col min="9" max="9" width="19.85546875" customWidth="1"/>
    <col min="10" max="10" width="46.85546875" customWidth="1"/>
    <col min="11" max="11" width="112.28515625" customWidth="1"/>
    <col min="12" max="12" width="14.7109375" customWidth="1"/>
    <col min="13" max="13" width="2" customWidth="1"/>
    <col min="14" max="14" width="40.7109375" customWidth="1"/>
  </cols>
  <sheetData>
    <row r="1" spans="1:55" ht="15.75" thickBot="1" x14ac:dyDescent="0.3">
      <c r="A1" s="1"/>
      <c r="B1" s="1"/>
      <c r="C1" s="18"/>
      <c r="D1" s="1"/>
      <c r="E1" s="1"/>
      <c r="F1" s="1"/>
      <c r="G1" s="1"/>
      <c r="H1" s="1"/>
      <c r="I1" s="1"/>
      <c r="L1" s="1"/>
    </row>
    <row r="2" spans="1:55" ht="15.75" thickBot="1" x14ac:dyDescent="0.3">
      <c r="A2" s="1"/>
      <c r="B2" s="345"/>
      <c r="C2" s="344"/>
      <c r="D2" s="343"/>
      <c r="E2" s="343"/>
      <c r="F2" s="343"/>
      <c r="G2" s="343"/>
      <c r="H2" s="343"/>
      <c r="I2" s="343"/>
      <c r="J2" s="63"/>
      <c r="K2" s="63"/>
      <c r="L2" s="343"/>
      <c r="M2" s="342"/>
    </row>
    <row r="3" spans="1:55" ht="21" thickBot="1" x14ac:dyDescent="0.35">
      <c r="A3" s="1"/>
      <c r="B3" s="65"/>
      <c r="C3" s="587" t="s">
        <v>240</v>
      </c>
      <c r="D3" s="588"/>
      <c r="E3" s="588"/>
      <c r="F3" s="588"/>
      <c r="G3" s="588"/>
      <c r="H3" s="588"/>
      <c r="I3" s="588"/>
      <c r="J3" s="588"/>
      <c r="K3" s="589"/>
      <c r="L3" s="341"/>
      <c r="M3" s="301"/>
    </row>
    <row r="4" spans="1:55" ht="15" customHeight="1" x14ac:dyDescent="0.25">
      <c r="A4" s="1"/>
      <c r="B4" s="303"/>
      <c r="C4" s="757" t="s">
        <v>797</v>
      </c>
      <c r="D4" s="757"/>
      <c r="E4" s="757"/>
      <c r="F4" s="757"/>
      <c r="G4" s="757"/>
      <c r="H4" s="757"/>
      <c r="I4" s="757"/>
      <c r="J4" s="757"/>
      <c r="K4" s="757"/>
      <c r="L4" s="30"/>
      <c r="M4" s="301"/>
    </row>
    <row r="5" spans="1:55" ht="15" customHeight="1" x14ac:dyDescent="0.25">
      <c r="A5" s="1"/>
      <c r="B5" s="303"/>
      <c r="C5" s="769" t="s">
        <v>815</v>
      </c>
      <c r="D5" s="769"/>
      <c r="E5" s="769"/>
      <c r="F5" s="769"/>
      <c r="G5" s="769"/>
      <c r="H5" s="769"/>
      <c r="I5" s="769"/>
      <c r="J5" s="769"/>
      <c r="K5" s="769"/>
      <c r="L5" s="30"/>
      <c r="M5" s="301"/>
    </row>
    <row r="6" spans="1:55" x14ac:dyDescent="0.25">
      <c r="A6" s="1"/>
      <c r="B6" s="303"/>
      <c r="C6" s="29"/>
      <c r="D6" s="30"/>
      <c r="E6" s="30"/>
      <c r="F6" s="30"/>
      <c r="G6" s="30"/>
      <c r="H6" s="30"/>
      <c r="I6" s="30"/>
      <c r="J6" s="66"/>
      <c r="K6" s="66"/>
      <c r="L6" s="30"/>
      <c r="M6" s="301"/>
    </row>
    <row r="7" spans="1:55" ht="29.1" customHeight="1" thickBot="1" x14ac:dyDescent="0.3">
      <c r="A7" s="1"/>
      <c r="B7" s="303"/>
      <c r="C7" s="29"/>
      <c r="D7" s="761" t="s">
        <v>942</v>
      </c>
      <c r="E7" s="761"/>
      <c r="F7" s="761" t="s">
        <v>779</v>
      </c>
      <c r="G7" s="761"/>
      <c r="H7" s="762" t="s">
        <v>244</v>
      </c>
      <c r="I7" s="762"/>
      <c r="J7" s="324" t="s">
        <v>245</v>
      </c>
      <c r="K7" s="324" t="s">
        <v>226</v>
      </c>
      <c r="L7" s="30"/>
      <c r="M7" s="301"/>
    </row>
    <row r="8" spans="1:55" s="8" customFormat="1" ht="148.5" customHeight="1" thickBot="1" x14ac:dyDescent="0.3">
      <c r="A8" s="18"/>
      <c r="B8" s="309"/>
      <c r="C8" s="331" t="s">
        <v>778</v>
      </c>
      <c r="D8" s="759" t="s">
        <v>943</v>
      </c>
      <c r="E8" s="760"/>
      <c r="F8" s="340" t="s">
        <v>802</v>
      </c>
      <c r="G8" s="340" t="s">
        <v>941</v>
      </c>
      <c r="H8" s="339" t="s">
        <v>804</v>
      </c>
      <c r="I8" s="763" t="s">
        <v>1129</v>
      </c>
      <c r="J8" s="764"/>
      <c r="K8" s="338" t="s">
        <v>1147</v>
      </c>
      <c r="L8" s="337" t="s">
        <v>20</v>
      </c>
      <c r="M8" s="301"/>
      <c r="O8"/>
      <c r="P8"/>
      <c r="Q8"/>
      <c r="R8"/>
      <c r="S8"/>
      <c r="T8"/>
      <c r="U8"/>
      <c r="V8"/>
      <c r="W8"/>
      <c r="X8"/>
      <c r="Y8"/>
      <c r="Z8"/>
      <c r="AA8"/>
      <c r="AB8"/>
      <c r="AC8"/>
      <c r="AD8"/>
      <c r="AE8"/>
      <c r="AF8"/>
      <c r="AG8"/>
      <c r="AH8"/>
      <c r="AI8"/>
      <c r="AJ8"/>
      <c r="AK8"/>
      <c r="AL8"/>
      <c r="AM8"/>
      <c r="AN8"/>
      <c r="AO8"/>
      <c r="AP8"/>
      <c r="AQ8"/>
      <c r="AR8"/>
      <c r="AS8"/>
      <c r="AT8"/>
      <c r="AU8"/>
      <c r="AV8"/>
      <c r="AW8"/>
      <c r="AX8"/>
      <c r="AY8"/>
      <c r="AZ8"/>
      <c r="BA8"/>
      <c r="BB8"/>
      <c r="BC8"/>
    </row>
    <row r="9" spans="1:55" s="8" customFormat="1" ht="144.75" customHeight="1" thickBot="1" x14ac:dyDescent="0.3">
      <c r="A9" s="18"/>
      <c r="B9" s="309"/>
      <c r="C9" s="330"/>
      <c r="D9" s="759" t="s">
        <v>943</v>
      </c>
      <c r="E9" s="760"/>
      <c r="F9" s="340" t="s">
        <v>802</v>
      </c>
      <c r="G9" s="340" t="s">
        <v>941</v>
      </c>
      <c r="H9" s="339" t="s">
        <v>804</v>
      </c>
      <c r="I9" s="763" t="s">
        <v>1128</v>
      </c>
      <c r="J9" s="764"/>
      <c r="K9" s="338" t="s">
        <v>1153</v>
      </c>
      <c r="L9" s="337" t="s">
        <v>20</v>
      </c>
      <c r="M9" s="301"/>
      <c r="O9"/>
      <c r="P9"/>
      <c r="Q9"/>
      <c r="R9"/>
      <c r="S9"/>
      <c r="T9"/>
      <c r="U9"/>
      <c r="V9"/>
      <c r="W9"/>
      <c r="X9"/>
      <c r="Y9"/>
      <c r="Z9"/>
      <c r="AA9"/>
      <c r="AB9"/>
      <c r="AC9"/>
      <c r="AD9"/>
      <c r="AE9"/>
      <c r="AF9"/>
      <c r="AG9"/>
      <c r="AH9"/>
      <c r="AI9"/>
      <c r="AJ9"/>
      <c r="AK9"/>
      <c r="AL9"/>
      <c r="AM9"/>
      <c r="AN9"/>
      <c r="AO9"/>
      <c r="AP9"/>
      <c r="AQ9"/>
      <c r="AR9"/>
      <c r="AS9"/>
      <c r="AT9"/>
      <c r="AU9"/>
      <c r="AV9"/>
      <c r="AW9"/>
      <c r="AX9"/>
      <c r="AY9"/>
      <c r="AZ9"/>
      <c r="BA9"/>
      <c r="BB9"/>
      <c r="BC9"/>
    </row>
    <row r="10" spans="1:55" s="8" customFormat="1" ht="236.25" customHeight="1" thickBot="1" x14ac:dyDescent="0.3">
      <c r="A10" s="18"/>
      <c r="B10" s="309"/>
      <c r="C10" s="330"/>
      <c r="D10" s="765" t="s">
        <v>943</v>
      </c>
      <c r="E10" s="766"/>
      <c r="F10" s="336" t="s">
        <v>802</v>
      </c>
      <c r="G10" s="336" t="s">
        <v>941</v>
      </c>
      <c r="H10" s="335" t="s">
        <v>804</v>
      </c>
      <c r="I10" s="767" t="s">
        <v>1127</v>
      </c>
      <c r="J10" s="768"/>
      <c r="K10" s="338" t="s">
        <v>1126</v>
      </c>
      <c r="L10" s="334" t="s">
        <v>20</v>
      </c>
      <c r="M10" s="301"/>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row>
    <row r="11" spans="1:55" s="8" customFormat="1" ht="18.75" customHeight="1" thickBot="1" x14ac:dyDescent="0.3">
      <c r="A11" s="18"/>
      <c r="B11" s="309"/>
      <c r="C11" s="206"/>
      <c r="D11" s="32"/>
      <c r="E11" s="32"/>
      <c r="F11" s="32"/>
      <c r="G11" s="32"/>
      <c r="H11" s="32"/>
      <c r="I11" s="32"/>
      <c r="J11" s="333" t="s">
        <v>241</v>
      </c>
      <c r="K11" s="326" t="s">
        <v>20</v>
      </c>
      <c r="L11" s="29"/>
      <c r="M11" s="30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5" s="8" customFormat="1" ht="18.75" customHeight="1" x14ac:dyDescent="0.25">
      <c r="A12" s="18"/>
      <c r="B12" s="309"/>
      <c r="C12" s="206"/>
      <c r="D12" s="32"/>
      <c r="E12" s="32"/>
      <c r="F12" s="32"/>
      <c r="G12" s="32"/>
      <c r="H12" s="32"/>
      <c r="I12" s="32"/>
      <c r="J12" s="319"/>
      <c r="K12" s="29"/>
      <c r="L12" s="29"/>
      <c r="M12" s="301"/>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5" s="8" customFormat="1" ht="15.75" thickBot="1" x14ac:dyDescent="0.3">
      <c r="A13" s="18"/>
      <c r="B13" s="309"/>
      <c r="C13" s="206"/>
      <c r="D13" s="776" t="s">
        <v>264</v>
      </c>
      <c r="E13" s="776"/>
      <c r="F13" s="776"/>
      <c r="G13" s="776"/>
      <c r="H13" s="776"/>
      <c r="I13" s="776"/>
      <c r="J13" s="776"/>
      <c r="K13" s="776"/>
      <c r="L13" s="29"/>
      <c r="M13" s="301"/>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5" s="8" customFormat="1" ht="15.75" thickBot="1" x14ac:dyDescent="0.3">
      <c r="A14" s="18"/>
      <c r="B14" s="309"/>
      <c r="C14" s="206"/>
      <c r="D14" s="59" t="s">
        <v>57</v>
      </c>
      <c r="E14" s="770" t="s">
        <v>944</v>
      </c>
      <c r="F14" s="771"/>
      <c r="G14" s="771"/>
      <c r="H14" s="771"/>
      <c r="I14" s="771"/>
      <c r="J14" s="772"/>
      <c r="K14" s="32"/>
      <c r="L14" s="29"/>
      <c r="M14" s="301"/>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5" s="8" customFormat="1" ht="15.75" thickBot="1" x14ac:dyDescent="0.3">
      <c r="A15" s="18"/>
      <c r="B15" s="309"/>
      <c r="C15" s="206"/>
      <c r="D15" s="59" t="s">
        <v>59</v>
      </c>
      <c r="E15" s="773" t="s">
        <v>945</v>
      </c>
      <c r="F15" s="774"/>
      <c r="G15" s="774"/>
      <c r="H15" s="774"/>
      <c r="I15" s="774"/>
      <c r="J15" s="775"/>
      <c r="K15" s="32"/>
      <c r="L15" s="29"/>
      <c r="M15" s="301"/>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5" s="8" customFormat="1" ht="13.5" customHeight="1" x14ac:dyDescent="0.25">
      <c r="A16" s="18"/>
      <c r="B16" s="309"/>
      <c r="C16" s="206"/>
      <c r="D16" s="32"/>
      <c r="E16" s="32"/>
      <c r="F16" s="32"/>
      <c r="G16" s="32"/>
      <c r="H16" s="32"/>
      <c r="I16" s="32"/>
      <c r="J16" s="32"/>
      <c r="K16" s="32"/>
      <c r="L16" s="29"/>
      <c r="M16" s="301"/>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30.75" customHeight="1" thickBot="1" x14ac:dyDescent="0.3">
      <c r="A17" s="18"/>
      <c r="B17" s="309"/>
      <c r="C17" s="758" t="s">
        <v>771</v>
      </c>
      <c r="D17" s="758"/>
      <c r="E17" s="758"/>
      <c r="F17" s="758"/>
      <c r="G17" s="758"/>
      <c r="H17" s="758"/>
      <c r="I17" s="758"/>
      <c r="J17" s="758"/>
      <c r="K17" s="66"/>
      <c r="L17" s="29"/>
      <c r="M17" s="301"/>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30.75" customHeight="1" x14ac:dyDescent="0.25">
      <c r="A18" s="18"/>
      <c r="B18" s="309"/>
      <c r="C18" s="461"/>
      <c r="D18" s="777" t="s">
        <v>1152</v>
      </c>
      <c r="E18" s="778"/>
      <c r="F18" s="778"/>
      <c r="G18" s="778"/>
      <c r="H18" s="778"/>
      <c r="I18" s="778"/>
      <c r="J18" s="778"/>
      <c r="K18" s="779"/>
      <c r="L18" s="29"/>
      <c r="M18" s="301"/>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0.75" customHeight="1" x14ac:dyDescent="0.25">
      <c r="A19" s="18"/>
      <c r="B19" s="309"/>
      <c r="C19" s="461"/>
      <c r="D19" s="780"/>
      <c r="E19" s="781"/>
      <c r="F19" s="781"/>
      <c r="G19" s="781"/>
      <c r="H19" s="781"/>
      <c r="I19" s="781"/>
      <c r="J19" s="781"/>
      <c r="K19" s="782"/>
      <c r="L19" s="29"/>
      <c r="M19" s="301"/>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15.75" customHeight="1" x14ac:dyDescent="0.25">
      <c r="A20" s="18"/>
      <c r="B20" s="309"/>
      <c r="C20" s="461"/>
      <c r="D20" s="780"/>
      <c r="E20" s="781"/>
      <c r="F20" s="781"/>
      <c r="G20" s="781"/>
      <c r="H20" s="781"/>
      <c r="I20" s="781"/>
      <c r="J20" s="781"/>
      <c r="K20" s="782"/>
      <c r="L20" s="29"/>
      <c r="M20" s="301"/>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9" customHeight="1" thickBot="1" x14ac:dyDescent="0.3">
      <c r="A21" s="18"/>
      <c r="B21" s="309"/>
      <c r="C21" s="461"/>
      <c r="D21" s="783"/>
      <c r="E21" s="784"/>
      <c r="F21" s="784"/>
      <c r="G21" s="784"/>
      <c r="H21" s="784"/>
      <c r="I21" s="784"/>
      <c r="J21" s="784"/>
      <c r="K21" s="785"/>
      <c r="L21" s="29"/>
      <c r="M21" s="30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18" customHeight="1" x14ac:dyDescent="0.25">
      <c r="A22" s="18"/>
      <c r="B22" s="309"/>
      <c r="C22" s="461"/>
      <c r="D22" s="461"/>
      <c r="E22" s="461"/>
      <c r="F22" s="461"/>
      <c r="G22" s="461"/>
      <c r="H22" s="461"/>
      <c r="I22" s="461"/>
      <c r="J22" s="66"/>
      <c r="K22" s="66"/>
      <c r="L22" s="29"/>
      <c r="M22" s="301"/>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ht="40.5" customHeight="1" thickBot="1" x14ac:dyDescent="0.3">
      <c r="A23" s="1"/>
      <c r="B23" s="309"/>
      <c r="C23" s="325"/>
      <c r="D23" s="761" t="s">
        <v>825</v>
      </c>
      <c r="E23" s="761"/>
      <c r="F23" s="761" t="s">
        <v>779</v>
      </c>
      <c r="G23" s="761"/>
      <c r="H23" s="762" t="s">
        <v>244</v>
      </c>
      <c r="I23" s="762"/>
      <c r="J23" s="324" t="s">
        <v>245</v>
      </c>
      <c r="K23" s="324" t="s">
        <v>226</v>
      </c>
      <c r="L23" s="29"/>
      <c r="M23" s="301"/>
    </row>
    <row r="24" spans="1:54" ht="85.5" customHeight="1" thickBot="1" x14ac:dyDescent="0.3">
      <c r="A24" s="1"/>
      <c r="B24" s="309"/>
      <c r="C24" s="331" t="s">
        <v>777</v>
      </c>
      <c r="D24" s="788" t="s">
        <v>946</v>
      </c>
      <c r="E24" s="789"/>
      <c r="F24" s="329" t="s">
        <v>941</v>
      </c>
      <c r="G24" s="328" t="s">
        <v>804</v>
      </c>
      <c r="H24" s="790" t="s">
        <v>1125</v>
      </c>
      <c r="I24" s="791"/>
      <c r="J24" s="792"/>
      <c r="K24" s="327" t="s">
        <v>1124</v>
      </c>
      <c r="L24" s="260" t="s">
        <v>20</v>
      </c>
      <c r="M24" s="301"/>
    </row>
    <row r="25" spans="1:54" ht="12" hidden="1" customHeight="1" thickBot="1" x14ac:dyDescent="0.3">
      <c r="A25" s="1"/>
      <c r="B25" s="309"/>
      <c r="C25" s="331"/>
      <c r="D25" s="788"/>
      <c r="E25" s="789"/>
      <c r="F25" s="487"/>
      <c r="G25" s="488"/>
      <c r="H25" s="786"/>
      <c r="I25" s="787"/>
      <c r="J25" s="332"/>
      <c r="K25" s="332"/>
      <c r="L25" s="260"/>
      <c r="M25" s="301"/>
    </row>
    <row r="26" spans="1:54" ht="75" customHeight="1" thickBot="1" x14ac:dyDescent="0.3">
      <c r="A26" s="1"/>
      <c r="B26" s="309"/>
      <c r="C26" s="331"/>
      <c r="D26" s="788" t="s">
        <v>943</v>
      </c>
      <c r="E26" s="789"/>
      <c r="F26" s="487" t="s">
        <v>941</v>
      </c>
      <c r="G26" s="488" t="s">
        <v>804</v>
      </c>
      <c r="H26" s="786" t="s">
        <v>1123</v>
      </c>
      <c r="I26" s="791"/>
      <c r="J26" s="792"/>
      <c r="K26" s="327" t="s">
        <v>1122</v>
      </c>
      <c r="L26" s="260" t="s">
        <v>20</v>
      </c>
      <c r="M26" s="301"/>
    </row>
    <row r="27" spans="1:54" ht="96.75" customHeight="1" thickBot="1" x14ac:dyDescent="0.3">
      <c r="A27" s="1"/>
      <c r="B27" s="309"/>
      <c r="C27" s="330"/>
      <c r="D27" s="788" t="s">
        <v>946</v>
      </c>
      <c r="E27" s="789"/>
      <c r="F27" s="329" t="s">
        <v>804</v>
      </c>
      <c r="G27" s="328" t="s">
        <v>941</v>
      </c>
      <c r="H27" s="786" t="s">
        <v>1121</v>
      </c>
      <c r="I27" s="791"/>
      <c r="J27" s="792"/>
      <c r="K27" s="327" t="s">
        <v>1148</v>
      </c>
      <c r="L27" s="260" t="s">
        <v>20</v>
      </c>
      <c r="M27" s="301"/>
    </row>
    <row r="28" spans="1:54" ht="115.5" customHeight="1" thickBot="1" x14ac:dyDescent="0.3">
      <c r="A28" s="1"/>
      <c r="B28" s="309"/>
      <c r="C28" s="330"/>
      <c r="D28" s="788" t="s">
        <v>947</v>
      </c>
      <c r="E28" s="789"/>
      <c r="F28" s="329" t="s">
        <v>804</v>
      </c>
      <c r="G28" s="328" t="s">
        <v>941</v>
      </c>
      <c r="H28" s="786" t="s">
        <v>1120</v>
      </c>
      <c r="I28" s="791"/>
      <c r="J28" s="792"/>
      <c r="K28" s="327" t="s">
        <v>1119</v>
      </c>
      <c r="L28" s="260" t="s">
        <v>20</v>
      </c>
      <c r="M28" s="301"/>
    </row>
    <row r="29" spans="1:54" ht="18.75" customHeight="1" thickBot="1" x14ac:dyDescent="0.3">
      <c r="A29" s="1"/>
      <c r="B29" s="309"/>
      <c r="C29" s="29"/>
      <c r="D29" s="29"/>
      <c r="E29" s="29"/>
      <c r="F29" s="29"/>
      <c r="G29" s="29"/>
      <c r="H29" s="29"/>
      <c r="I29" s="29"/>
      <c r="J29" s="322" t="s">
        <v>241</v>
      </c>
      <c r="K29" s="326" t="s">
        <v>20</v>
      </c>
      <c r="L29" s="260"/>
      <c r="M29" s="301"/>
    </row>
    <row r="30" spans="1:54" ht="15.75" thickBot="1" x14ac:dyDescent="0.3">
      <c r="A30" s="1"/>
      <c r="B30" s="309"/>
      <c r="C30" s="29"/>
      <c r="D30" s="320" t="s">
        <v>264</v>
      </c>
      <c r="E30" s="66"/>
      <c r="F30" s="66"/>
      <c r="G30" s="66"/>
      <c r="H30" s="29"/>
      <c r="I30" s="29"/>
      <c r="J30" s="319"/>
      <c r="K30" s="29"/>
      <c r="L30" s="29"/>
      <c r="M30" s="301"/>
    </row>
    <row r="31" spans="1:54" ht="15.75" thickBot="1" x14ac:dyDescent="0.3">
      <c r="A31" s="1"/>
      <c r="B31" s="309"/>
      <c r="C31" s="29"/>
      <c r="D31" s="59" t="s">
        <v>57</v>
      </c>
      <c r="E31" s="793" t="s">
        <v>844</v>
      </c>
      <c r="F31" s="774"/>
      <c r="G31" s="774"/>
      <c r="H31" s="774"/>
      <c r="I31" s="774"/>
      <c r="J31" s="775"/>
      <c r="K31" s="29"/>
      <c r="L31" s="29"/>
      <c r="M31" s="301"/>
    </row>
    <row r="32" spans="1:54" ht="15.75" thickBot="1" x14ac:dyDescent="0.3">
      <c r="A32" s="1"/>
      <c r="B32" s="309"/>
      <c r="C32" s="29"/>
      <c r="D32" s="59" t="s">
        <v>59</v>
      </c>
      <c r="E32" s="773" t="s">
        <v>845</v>
      </c>
      <c r="F32" s="774"/>
      <c r="G32" s="774"/>
      <c r="H32" s="774"/>
      <c r="I32" s="774"/>
      <c r="J32" s="775"/>
      <c r="K32" s="29"/>
      <c r="L32" s="29"/>
      <c r="M32" s="301"/>
    </row>
    <row r="33" spans="1:13" x14ac:dyDescent="0.25">
      <c r="A33" s="1"/>
      <c r="B33" s="309"/>
      <c r="C33" s="29"/>
      <c r="D33" s="29"/>
      <c r="E33" s="29"/>
      <c r="F33" s="29"/>
      <c r="G33" s="29"/>
      <c r="H33" s="29"/>
      <c r="I33" s="29"/>
      <c r="J33" s="319"/>
      <c r="K33" s="29"/>
      <c r="L33" s="29"/>
      <c r="M33" s="301"/>
    </row>
    <row r="34" spans="1:13" ht="32.85" customHeight="1" thickBot="1" x14ac:dyDescent="0.3">
      <c r="A34" s="1"/>
      <c r="B34" s="309"/>
      <c r="C34" s="758" t="s">
        <v>771</v>
      </c>
      <c r="D34" s="758"/>
      <c r="E34" s="758"/>
      <c r="F34" s="758"/>
      <c r="G34" s="758"/>
      <c r="H34" s="758"/>
      <c r="I34" s="758"/>
      <c r="J34" s="758"/>
      <c r="K34" s="66"/>
      <c r="L34" s="29"/>
      <c r="M34" s="301"/>
    </row>
    <row r="35" spans="1:13" ht="16.5" customHeight="1" x14ac:dyDescent="0.25">
      <c r="A35" s="1"/>
      <c r="B35" s="309"/>
      <c r="C35" s="461"/>
      <c r="D35" s="804" t="s">
        <v>1118</v>
      </c>
      <c r="E35" s="805"/>
      <c r="F35" s="805"/>
      <c r="G35" s="805"/>
      <c r="H35" s="805"/>
      <c r="I35" s="805"/>
      <c r="J35" s="805"/>
      <c r="K35" s="806"/>
      <c r="L35" s="29"/>
      <c r="M35" s="301"/>
    </row>
    <row r="36" spans="1:13" ht="11.25" customHeight="1" x14ac:dyDescent="0.25">
      <c r="A36" s="1"/>
      <c r="B36" s="309"/>
      <c r="C36" s="461"/>
      <c r="D36" s="807"/>
      <c r="E36" s="808"/>
      <c r="F36" s="808"/>
      <c r="G36" s="808"/>
      <c r="H36" s="808"/>
      <c r="I36" s="808"/>
      <c r="J36" s="808"/>
      <c r="K36" s="809"/>
      <c r="L36" s="29"/>
      <c r="M36" s="301"/>
    </row>
    <row r="37" spans="1:13" ht="14.25" customHeight="1" x14ac:dyDescent="0.25">
      <c r="A37" s="1"/>
      <c r="B37" s="309"/>
      <c r="C37" s="461"/>
      <c r="D37" s="807"/>
      <c r="E37" s="808"/>
      <c r="F37" s="808"/>
      <c r="G37" s="808"/>
      <c r="H37" s="808"/>
      <c r="I37" s="808"/>
      <c r="J37" s="808"/>
      <c r="K37" s="809"/>
      <c r="L37" s="29"/>
      <c r="M37" s="301"/>
    </row>
    <row r="38" spans="1:13" ht="34.5" customHeight="1" x14ac:dyDescent="0.25">
      <c r="A38" s="1"/>
      <c r="B38" s="309"/>
      <c r="C38" s="461"/>
      <c r="D38" s="807"/>
      <c r="E38" s="808"/>
      <c r="F38" s="808"/>
      <c r="G38" s="808"/>
      <c r="H38" s="808"/>
      <c r="I38" s="808"/>
      <c r="J38" s="808"/>
      <c r="K38" s="809"/>
      <c r="L38" s="29"/>
      <c r="M38" s="301"/>
    </row>
    <row r="39" spans="1:13" ht="3" customHeight="1" x14ac:dyDescent="0.25">
      <c r="A39" s="1"/>
      <c r="B39" s="309"/>
      <c r="C39" s="461"/>
      <c r="D39" s="807"/>
      <c r="E39" s="808"/>
      <c r="F39" s="808"/>
      <c r="G39" s="808"/>
      <c r="H39" s="808"/>
      <c r="I39" s="808"/>
      <c r="J39" s="808"/>
      <c r="K39" s="809"/>
      <c r="L39" s="29"/>
      <c r="M39" s="301"/>
    </row>
    <row r="40" spans="1:13" ht="34.5" hidden="1" customHeight="1" x14ac:dyDescent="0.25">
      <c r="A40" s="1"/>
      <c r="B40" s="309"/>
      <c r="C40" s="461"/>
      <c r="D40" s="807"/>
      <c r="E40" s="808"/>
      <c r="F40" s="808"/>
      <c r="G40" s="808"/>
      <c r="H40" s="808"/>
      <c r="I40" s="808"/>
      <c r="J40" s="808"/>
      <c r="K40" s="809"/>
      <c r="L40" s="29"/>
      <c r="M40" s="301"/>
    </row>
    <row r="41" spans="1:13" ht="27" hidden="1" customHeight="1" x14ac:dyDescent="0.25">
      <c r="A41" s="1"/>
      <c r="B41" s="309"/>
      <c r="C41" s="461"/>
      <c r="D41" s="807"/>
      <c r="E41" s="808"/>
      <c r="F41" s="808"/>
      <c r="G41" s="808"/>
      <c r="H41" s="808"/>
      <c r="I41" s="808"/>
      <c r="J41" s="808"/>
      <c r="K41" s="809"/>
      <c r="L41" s="29"/>
      <c r="M41" s="301"/>
    </row>
    <row r="42" spans="1:13" ht="44.25" customHeight="1" thickBot="1" x14ac:dyDescent="0.3">
      <c r="A42" s="1"/>
      <c r="B42" s="309"/>
      <c r="C42" s="461"/>
      <c r="D42" s="810"/>
      <c r="E42" s="811"/>
      <c r="F42" s="811"/>
      <c r="G42" s="811"/>
      <c r="H42" s="811"/>
      <c r="I42" s="811"/>
      <c r="J42" s="811"/>
      <c r="K42" s="812"/>
      <c r="L42" s="29"/>
      <c r="M42" s="301"/>
    </row>
    <row r="43" spans="1:13" x14ac:dyDescent="0.25">
      <c r="A43" s="1"/>
      <c r="B43" s="309"/>
      <c r="C43" s="29"/>
      <c r="D43" s="29"/>
      <c r="E43" s="29"/>
      <c r="F43" s="29"/>
      <c r="G43" s="29"/>
      <c r="H43" s="29"/>
      <c r="I43" s="29"/>
      <c r="J43" s="319"/>
      <c r="K43" s="29"/>
      <c r="L43" s="29"/>
      <c r="M43" s="301"/>
    </row>
    <row r="44" spans="1:13" ht="8.4499999999999993" customHeight="1" x14ac:dyDescent="0.25">
      <c r="A44" s="1"/>
      <c r="B44" s="309"/>
      <c r="C44" s="29"/>
      <c r="D44" s="29"/>
      <c r="E44" s="29"/>
      <c r="F44" s="29"/>
      <c r="G44" s="29"/>
      <c r="H44" s="29"/>
      <c r="I44" s="29"/>
      <c r="J44" s="319"/>
      <c r="K44" s="29"/>
      <c r="L44" s="29"/>
      <c r="M44" s="301"/>
    </row>
    <row r="45" spans="1:13" ht="25.35" customHeight="1" thickBot="1" x14ac:dyDescent="0.3">
      <c r="A45" s="1"/>
      <c r="B45" s="309"/>
      <c r="C45" s="325"/>
      <c r="D45" s="761" t="s">
        <v>825</v>
      </c>
      <c r="E45" s="761"/>
      <c r="F45" s="761" t="s">
        <v>779</v>
      </c>
      <c r="G45" s="761"/>
      <c r="H45" s="762" t="s">
        <v>244</v>
      </c>
      <c r="I45" s="762"/>
      <c r="J45" s="324" t="s">
        <v>245</v>
      </c>
      <c r="K45" s="324" t="s">
        <v>226</v>
      </c>
      <c r="L45" s="29"/>
      <c r="M45" s="301"/>
    </row>
    <row r="46" spans="1:13" ht="40.35" customHeight="1" thickBot="1" x14ac:dyDescent="0.3">
      <c r="A46" s="1"/>
      <c r="B46" s="309"/>
      <c r="C46" s="797" t="s">
        <v>776</v>
      </c>
      <c r="D46" s="788"/>
      <c r="E46" s="789"/>
      <c r="F46" s="788"/>
      <c r="G46" s="789"/>
      <c r="H46" s="788"/>
      <c r="I46" s="789"/>
      <c r="J46" s="323"/>
      <c r="K46" s="323"/>
      <c r="L46" s="29"/>
      <c r="M46" s="301"/>
    </row>
    <row r="47" spans="1:13" ht="40.35" customHeight="1" thickBot="1" x14ac:dyDescent="0.3">
      <c r="A47" s="1"/>
      <c r="B47" s="309"/>
      <c r="C47" s="797"/>
      <c r="D47" s="788"/>
      <c r="E47" s="789"/>
      <c r="F47" s="788"/>
      <c r="G47" s="789"/>
      <c r="H47" s="788"/>
      <c r="I47" s="789"/>
      <c r="J47" s="323"/>
      <c r="K47" s="323"/>
      <c r="L47" s="29"/>
      <c r="M47" s="301"/>
    </row>
    <row r="48" spans="1:13" ht="48" customHeight="1" thickBot="1" x14ac:dyDescent="0.3">
      <c r="A48" s="1"/>
      <c r="B48" s="309"/>
      <c r="C48" s="797"/>
      <c r="D48" s="788"/>
      <c r="E48" s="789"/>
      <c r="F48" s="788"/>
      <c r="G48" s="789"/>
      <c r="H48" s="788"/>
      <c r="I48" s="789"/>
      <c r="J48" s="323"/>
      <c r="K48" s="323"/>
      <c r="L48" s="29"/>
      <c r="M48" s="301"/>
    </row>
    <row r="49" spans="1:54" ht="26.1" customHeight="1" thickBot="1" x14ac:dyDescent="0.3">
      <c r="A49" s="1"/>
      <c r="B49" s="309"/>
      <c r="C49" s="797"/>
      <c r="D49" s="29"/>
      <c r="E49" s="29"/>
      <c r="F49" s="29"/>
      <c r="G49" s="29"/>
      <c r="H49" s="29"/>
      <c r="I49" s="29"/>
      <c r="J49" s="322" t="s">
        <v>241</v>
      </c>
      <c r="K49" s="321"/>
      <c r="L49" s="29"/>
      <c r="M49" s="301"/>
    </row>
    <row r="50" spans="1:54" ht="15.75" thickBot="1" x14ac:dyDescent="0.3">
      <c r="A50" s="1"/>
      <c r="B50" s="309"/>
      <c r="C50" s="29"/>
      <c r="D50" s="320" t="s">
        <v>264</v>
      </c>
      <c r="E50" s="66"/>
      <c r="F50" s="66"/>
      <c r="G50" s="66"/>
      <c r="H50" s="29"/>
      <c r="I50" s="29"/>
      <c r="J50" s="319"/>
      <c r="K50" s="29"/>
      <c r="L50" s="29"/>
      <c r="M50" s="301"/>
    </row>
    <row r="51" spans="1:54" ht="15.75" thickBot="1" x14ac:dyDescent="0.3">
      <c r="A51" s="1"/>
      <c r="B51" s="309"/>
      <c r="C51" s="29"/>
      <c r="D51" s="59" t="s">
        <v>57</v>
      </c>
      <c r="E51" s="793"/>
      <c r="F51" s="774"/>
      <c r="G51" s="774"/>
      <c r="H51" s="774"/>
      <c r="I51" s="774"/>
      <c r="J51" s="775"/>
      <c r="K51" s="29"/>
      <c r="L51" s="29"/>
      <c r="M51" s="301"/>
    </row>
    <row r="52" spans="1:54" ht="15.75" thickBot="1" x14ac:dyDescent="0.3">
      <c r="A52" s="1"/>
      <c r="B52" s="309"/>
      <c r="C52" s="29"/>
      <c r="D52" s="59" t="s">
        <v>59</v>
      </c>
      <c r="E52" s="793"/>
      <c r="F52" s="774"/>
      <c r="G52" s="774"/>
      <c r="H52" s="774"/>
      <c r="I52" s="774"/>
      <c r="J52" s="775"/>
      <c r="K52" s="29"/>
      <c r="L52" s="29"/>
      <c r="M52" s="301"/>
    </row>
    <row r="53" spans="1:54" ht="15.75" thickBot="1" x14ac:dyDescent="0.3">
      <c r="A53" s="1"/>
      <c r="B53" s="309"/>
      <c r="C53" s="29"/>
      <c r="D53" s="59"/>
      <c r="E53" s="29"/>
      <c r="F53" s="29"/>
      <c r="G53" s="29"/>
      <c r="H53" s="29"/>
      <c r="I53" s="29"/>
      <c r="J53" s="29"/>
      <c r="K53" s="29"/>
      <c r="L53" s="29"/>
      <c r="M53" s="301"/>
    </row>
    <row r="54" spans="1:54" ht="191.1" customHeight="1" thickBot="1" x14ac:dyDescent="0.3">
      <c r="A54" s="1"/>
      <c r="B54" s="309"/>
      <c r="C54" s="816" t="s">
        <v>246</v>
      </c>
      <c r="D54" s="816"/>
      <c r="E54" s="816"/>
      <c r="F54" s="318"/>
      <c r="G54" s="317"/>
      <c r="H54" s="316"/>
      <c r="I54" s="316"/>
      <c r="J54" s="316"/>
      <c r="K54" s="315"/>
      <c r="L54" s="29"/>
      <c r="M54" s="301"/>
    </row>
    <row r="55" spans="1:54" s="8" customFormat="1" ht="18.75" customHeight="1" x14ac:dyDescent="0.25">
      <c r="A55" s="18"/>
      <c r="B55" s="309"/>
      <c r="C55" s="314"/>
      <c r="D55" s="314"/>
      <c r="E55" s="314"/>
      <c r="F55" s="314"/>
      <c r="G55" s="314"/>
      <c r="H55" s="314"/>
      <c r="I55" s="314"/>
      <c r="J55" s="66"/>
      <c r="K55" s="66"/>
      <c r="L55" s="29"/>
      <c r="M55" s="301"/>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row>
    <row r="56" spans="1:54" s="8" customFormat="1" ht="15.75" customHeight="1" thickBot="1" x14ac:dyDescent="0.3">
      <c r="A56" s="18"/>
      <c r="B56" s="309"/>
      <c r="C56" s="29"/>
      <c r="D56" s="313" t="s">
        <v>798</v>
      </c>
      <c r="E56" s="30"/>
      <c r="F56" s="30"/>
      <c r="G56" s="30"/>
      <c r="H56" s="30"/>
      <c r="I56" s="312" t="s">
        <v>219</v>
      </c>
      <c r="J56" s="66"/>
      <c r="K56" s="66"/>
      <c r="L56" s="29"/>
      <c r="M56" s="301"/>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8" customFormat="1" ht="78" customHeight="1" x14ac:dyDescent="0.25">
      <c r="A57" s="18"/>
      <c r="B57" s="309"/>
      <c r="C57" s="311" t="s">
        <v>800</v>
      </c>
      <c r="D57" s="801" t="s">
        <v>799</v>
      </c>
      <c r="E57" s="802"/>
      <c r="F57" s="803"/>
      <c r="G57" s="30"/>
      <c r="H57" s="310" t="s">
        <v>220</v>
      </c>
      <c r="I57" s="801" t="s">
        <v>274</v>
      </c>
      <c r="J57" s="802"/>
      <c r="K57" s="803"/>
      <c r="L57" s="29"/>
      <c r="M57" s="301"/>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8" customFormat="1" ht="54.75" customHeight="1" x14ac:dyDescent="0.25">
      <c r="A58" s="18"/>
      <c r="B58" s="309"/>
      <c r="C58" s="308" t="s">
        <v>801</v>
      </c>
      <c r="D58" s="798" t="s">
        <v>806</v>
      </c>
      <c r="E58" s="799"/>
      <c r="F58" s="800"/>
      <c r="G58" s="30"/>
      <c r="H58" s="307" t="s">
        <v>221</v>
      </c>
      <c r="I58" s="798" t="s">
        <v>275</v>
      </c>
      <c r="J58" s="799"/>
      <c r="K58" s="800"/>
      <c r="L58" s="29"/>
      <c r="M58" s="301"/>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s="8" customFormat="1" ht="58.5" customHeight="1" x14ac:dyDescent="0.25">
      <c r="A59" s="18"/>
      <c r="B59" s="309"/>
      <c r="C59" s="308" t="s">
        <v>802</v>
      </c>
      <c r="D59" s="798" t="s">
        <v>807</v>
      </c>
      <c r="E59" s="799"/>
      <c r="F59" s="800"/>
      <c r="G59" s="30"/>
      <c r="H59" s="307" t="s">
        <v>222</v>
      </c>
      <c r="I59" s="798" t="s">
        <v>276</v>
      </c>
      <c r="J59" s="799"/>
      <c r="K59" s="800"/>
      <c r="L59" s="29"/>
      <c r="M59" s="301"/>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ht="60" customHeight="1" x14ac:dyDescent="0.25">
      <c r="A60" s="1"/>
      <c r="B60" s="309"/>
      <c r="C60" s="308" t="s">
        <v>803</v>
      </c>
      <c r="D60" s="798" t="s">
        <v>808</v>
      </c>
      <c r="E60" s="799"/>
      <c r="F60" s="800"/>
      <c r="G60" s="30"/>
      <c r="H60" s="307" t="s">
        <v>223</v>
      </c>
      <c r="I60" s="798" t="s">
        <v>277</v>
      </c>
      <c r="J60" s="799"/>
      <c r="K60" s="800"/>
      <c r="L60" s="29"/>
      <c r="M60" s="301"/>
    </row>
    <row r="61" spans="1:54" ht="54" customHeight="1" x14ac:dyDescent="0.25">
      <c r="A61" s="1"/>
      <c r="B61" s="303"/>
      <c r="C61" s="256" t="s">
        <v>804</v>
      </c>
      <c r="D61" s="813" t="s">
        <v>809</v>
      </c>
      <c r="E61" s="814"/>
      <c r="F61" s="815"/>
      <c r="G61" s="30"/>
      <c r="H61" s="307" t="s">
        <v>224</v>
      </c>
      <c r="I61" s="798" t="s">
        <v>278</v>
      </c>
      <c r="J61" s="799"/>
      <c r="K61" s="800"/>
      <c r="L61" s="30"/>
      <c r="M61" s="301"/>
    </row>
    <row r="62" spans="1:54" ht="61.5" customHeight="1" thickBot="1" x14ac:dyDescent="0.3">
      <c r="A62" s="1"/>
      <c r="B62" s="303"/>
      <c r="C62" s="256" t="s">
        <v>805</v>
      </c>
      <c r="D62" s="813" t="s">
        <v>810</v>
      </c>
      <c r="E62" s="814"/>
      <c r="F62" s="815"/>
      <c r="G62" s="30"/>
      <c r="H62" s="306" t="s">
        <v>225</v>
      </c>
      <c r="I62" s="794" t="s">
        <v>279</v>
      </c>
      <c r="J62" s="795"/>
      <c r="K62" s="796"/>
      <c r="L62" s="30"/>
      <c r="M62" s="301"/>
    </row>
    <row r="63" spans="1:54" ht="61.5" customHeight="1" x14ac:dyDescent="0.25">
      <c r="A63" s="1"/>
      <c r="B63" s="303"/>
      <c r="C63" s="305" t="s">
        <v>811</v>
      </c>
      <c r="D63" s="813" t="s">
        <v>813</v>
      </c>
      <c r="E63" s="814"/>
      <c r="F63" s="815"/>
      <c r="G63" s="303"/>
      <c r="H63" s="95"/>
      <c r="I63" s="302"/>
      <c r="J63" s="302"/>
      <c r="K63" s="302"/>
      <c r="L63" s="30"/>
      <c r="M63" s="301"/>
    </row>
    <row r="64" spans="1:54" ht="61.5" customHeight="1" thickBot="1" x14ac:dyDescent="0.3">
      <c r="A64" s="1"/>
      <c r="B64" s="197"/>
      <c r="C64" s="304" t="s">
        <v>812</v>
      </c>
      <c r="D64" s="794" t="s">
        <v>814</v>
      </c>
      <c r="E64" s="795"/>
      <c r="F64" s="796"/>
      <c r="G64" s="303"/>
      <c r="H64" s="95"/>
      <c r="I64" s="302"/>
      <c r="J64" s="302"/>
      <c r="K64" s="302"/>
      <c r="L64" s="30"/>
      <c r="M64" s="301"/>
    </row>
    <row r="65" spans="1:13" ht="15.75" thickBot="1" x14ac:dyDescent="0.3">
      <c r="A65" s="1"/>
      <c r="B65" s="300"/>
      <c r="C65" s="299"/>
      <c r="D65" s="33"/>
      <c r="E65" s="33"/>
      <c r="F65" s="33"/>
      <c r="G65" s="33"/>
      <c r="H65" s="33"/>
      <c r="I65" s="33"/>
      <c r="J65" s="298"/>
      <c r="K65" s="298"/>
      <c r="L65" s="60"/>
      <c r="M65" s="297"/>
    </row>
    <row r="66" spans="1:13" ht="50.1" customHeight="1" x14ac:dyDescent="0.25">
      <c r="A66" s="1"/>
      <c r="C66"/>
    </row>
    <row r="67" spans="1:13" ht="50.1" customHeight="1" x14ac:dyDescent="0.25">
      <c r="A67" s="1"/>
      <c r="C67"/>
    </row>
    <row r="68" spans="1:13" ht="49.5" customHeight="1" x14ac:dyDescent="0.25">
      <c r="A68" s="1"/>
      <c r="C68"/>
    </row>
    <row r="69" spans="1:13" ht="50.1" customHeight="1" x14ac:dyDescent="0.25">
      <c r="A69" s="1"/>
      <c r="C69"/>
    </row>
    <row r="70" spans="1:13" ht="50.1" customHeight="1" x14ac:dyDescent="0.25">
      <c r="A70" s="1"/>
      <c r="C70"/>
    </row>
    <row r="71" spans="1:13" ht="50.1" customHeight="1" x14ac:dyDescent="0.25">
      <c r="A71" s="1"/>
      <c r="C71"/>
    </row>
    <row r="72" spans="1:13" x14ac:dyDescent="0.25">
      <c r="A72" s="1"/>
      <c r="C72"/>
    </row>
    <row r="73" spans="1:13" x14ac:dyDescent="0.25">
      <c r="A73" s="1"/>
      <c r="C73"/>
    </row>
    <row r="74" spans="1:13" x14ac:dyDescent="0.25">
      <c r="A74" s="1"/>
      <c r="C74"/>
    </row>
    <row r="75" spans="1:13" x14ac:dyDescent="0.25">
      <c r="C75"/>
    </row>
    <row r="76" spans="1:13" x14ac:dyDescent="0.25">
      <c r="C76"/>
    </row>
    <row r="77" spans="1:13" x14ac:dyDescent="0.25">
      <c r="C77"/>
    </row>
    <row r="78" spans="1:13" x14ac:dyDescent="0.25">
      <c r="C78"/>
    </row>
    <row r="79" spans="1:13" x14ac:dyDescent="0.25">
      <c r="C79"/>
    </row>
    <row r="80" spans="1:13" x14ac:dyDescent="0.25">
      <c r="C80"/>
    </row>
    <row r="81" customFormat="1" x14ac:dyDescent="0.25"/>
    <row r="82" customFormat="1" x14ac:dyDescent="0.25"/>
    <row r="83" customFormat="1" x14ac:dyDescent="0.25"/>
    <row r="84" customFormat="1" x14ac:dyDescent="0.25"/>
    <row r="85" customFormat="1" x14ac:dyDescent="0.25"/>
    <row r="86" customFormat="1" x14ac:dyDescent="0.25"/>
    <row r="87" customFormat="1" x14ac:dyDescent="0.25"/>
    <row r="88" customFormat="1" x14ac:dyDescent="0.25"/>
    <row r="89" customFormat="1" x14ac:dyDescent="0.25"/>
    <row r="90" customFormat="1" x14ac:dyDescent="0.25"/>
    <row r="91" customFormat="1" x14ac:dyDescent="0.25"/>
    <row r="92" customFormat="1" x14ac:dyDescent="0.25"/>
    <row r="93" customFormat="1" x14ac:dyDescent="0.25"/>
    <row r="94" customFormat="1" x14ac:dyDescent="0.25"/>
    <row r="95" customFormat="1" x14ac:dyDescent="0.25"/>
    <row r="96" customFormat="1" x14ac:dyDescent="0.25"/>
    <row r="97" customFormat="1" x14ac:dyDescent="0.25"/>
    <row r="98" customFormat="1" x14ac:dyDescent="0.25"/>
    <row r="99" customFormat="1" x14ac:dyDescent="0.25"/>
    <row r="100" customFormat="1" x14ac:dyDescent="0.25"/>
    <row r="101" customFormat="1" x14ac:dyDescent="0.25"/>
    <row r="102" customFormat="1" x14ac:dyDescent="0.25"/>
    <row r="103" customFormat="1" x14ac:dyDescent="0.25"/>
    <row r="104" customFormat="1" x14ac:dyDescent="0.25"/>
    <row r="105" customFormat="1" x14ac:dyDescent="0.25"/>
    <row r="106" customFormat="1" x14ac:dyDescent="0.25"/>
    <row r="107" customFormat="1" x14ac:dyDescent="0.25"/>
    <row r="108" customFormat="1" x14ac:dyDescent="0.25"/>
    <row r="109" customFormat="1" x14ac:dyDescent="0.25"/>
    <row r="110" customFormat="1" x14ac:dyDescent="0.25"/>
    <row r="111" customFormat="1" x14ac:dyDescent="0.25"/>
    <row r="112" customFormat="1" x14ac:dyDescent="0.25"/>
    <row r="113" customFormat="1" x14ac:dyDescent="0.25"/>
  </sheetData>
  <mergeCells count="64">
    <mergeCell ref="C34:J34"/>
    <mergeCell ref="D35:K42"/>
    <mergeCell ref="I61:K61"/>
    <mergeCell ref="D63:F63"/>
    <mergeCell ref="D64:F64"/>
    <mergeCell ref="D62:F62"/>
    <mergeCell ref="D61:F61"/>
    <mergeCell ref="E52:J52"/>
    <mergeCell ref="D47:E47"/>
    <mergeCell ref="D58:F58"/>
    <mergeCell ref="D57:F57"/>
    <mergeCell ref="E51:J51"/>
    <mergeCell ref="H45:I45"/>
    <mergeCell ref="C54:E54"/>
    <mergeCell ref="F48:G48"/>
    <mergeCell ref="H48:I48"/>
    <mergeCell ref="I62:K62"/>
    <mergeCell ref="D46:E46"/>
    <mergeCell ref="H46:I46"/>
    <mergeCell ref="F45:G45"/>
    <mergeCell ref="C46:C49"/>
    <mergeCell ref="H47:I47"/>
    <mergeCell ref="F46:G46"/>
    <mergeCell ref="F47:G47"/>
    <mergeCell ref="D45:E45"/>
    <mergeCell ref="D48:E48"/>
    <mergeCell ref="D59:F59"/>
    <mergeCell ref="D60:F60"/>
    <mergeCell ref="I57:K57"/>
    <mergeCell ref="I58:K58"/>
    <mergeCell ref="I59:K59"/>
    <mergeCell ref="I60:K60"/>
    <mergeCell ref="F23:G23"/>
    <mergeCell ref="D18:K21"/>
    <mergeCell ref="D23:E23"/>
    <mergeCell ref="H23:I23"/>
    <mergeCell ref="E32:J32"/>
    <mergeCell ref="H25:I25"/>
    <mergeCell ref="D26:E26"/>
    <mergeCell ref="D25:E25"/>
    <mergeCell ref="H24:J24"/>
    <mergeCell ref="H26:J26"/>
    <mergeCell ref="H27:J27"/>
    <mergeCell ref="H28:J28"/>
    <mergeCell ref="E31:J31"/>
    <mergeCell ref="D24:E24"/>
    <mergeCell ref="D27:E27"/>
    <mergeCell ref="D28:E28"/>
    <mergeCell ref="C3:K3"/>
    <mergeCell ref="C4:K4"/>
    <mergeCell ref="C17:J17"/>
    <mergeCell ref="D8:E8"/>
    <mergeCell ref="D9:E9"/>
    <mergeCell ref="D7:E7"/>
    <mergeCell ref="H7:I7"/>
    <mergeCell ref="I9:J9"/>
    <mergeCell ref="D10:E10"/>
    <mergeCell ref="I10:J10"/>
    <mergeCell ref="I8:J8"/>
    <mergeCell ref="C5:K5"/>
    <mergeCell ref="E14:J14"/>
    <mergeCell ref="E15:J15"/>
    <mergeCell ref="D13:K13"/>
    <mergeCell ref="F7:G7"/>
  </mergeCells>
  <dataValidations count="6">
    <dataValidation type="list" allowBlank="1" showInputMessage="1" showErrorMessage="1" sqref="F27:G28 F47:G48 G9:H10" xr:uid="{00000000-0002-0000-0700-000000000000}">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3 J45" xr:uid="{00000000-0002-0000-0700-000001000000}"/>
    <dataValidation allowBlank="1" showInputMessage="1" showErrorMessage="1" prompt="Refers to the progress expected to be reached at project finalization. " sqref="H7:I7 H23:I23 H45:I45" xr:uid="{00000000-0002-0000-0700-000002000000}"/>
    <dataValidation allowBlank="1" showInputMessage="1" showErrorMessage="1" prompt="Please use the drop-down menu to fill this section" sqref="F7:G7 F23:G23 F45:G45" xr:uid="{00000000-0002-0000-0700-000003000000}"/>
    <dataValidation allowBlank="1" showInputMessage="1" showErrorMessage="1" prompt="Report the project components/outcomes as in the project document " sqref="D7:E7 D23:E23 D45:E45" xr:uid="{00000000-0002-0000-0700-000004000000}"/>
    <dataValidation type="list" allowBlank="1" showInputMessage="1" showErrorMessage="1" prompt="Please use drop down menu to enter data " sqref="F8:H8 F24:G26 F46:G46 F9:F10" xr:uid="{00000000-0002-0000-0700-000005000000}">
      <formula1>"Outcome 1, Outcome 2, Outcome 3, Outcome 4, Outcome 5, Outcome 6, Outcome 7, Outcome 8"</formula1>
    </dataValidation>
  </dataValidations>
  <hyperlinks>
    <hyperlink ref="E15" r:id="rId1" xr:uid="{E1012DE3-EA1D-4BC3-9B81-8B20F1084B28}"/>
    <hyperlink ref="E32" r:id="rId2" xr:uid="{FFEA6B2F-C52B-4F6C-BDBD-859B003CB384}"/>
  </hyperlinks>
  <pageMargins left="0.2" right="0.21" top="0.41" bottom="0.17" header="0.17" footer="0.17"/>
  <pageSetup paperSize="9" scale="41" fitToHeight="0" orientation="portrait" horizontalDpi="4294967293" verticalDpi="4294967293"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DEC3B-D12D-4FA3-9FD4-DEF9828FE79C}">
  <dimension ref="B1:I46"/>
  <sheetViews>
    <sheetView topLeftCell="A37" zoomScale="85" zoomScaleNormal="85" workbookViewId="0">
      <selection activeCell="D45" sqref="D45:H45"/>
    </sheetView>
  </sheetViews>
  <sheetFormatPr defaultColWidth="8.7109375" defaultRowHeight="15" x14ac:dyDescent="0.25"/>
  <cols>
    <col min="1" max="1" width="1.42578125" customWidth="1"/>
    <col min="2" max="2" width="1.7109375" customWidth="1"/>
    <col min="3" max="3" width="16.7109375" customWidth="1"/>
    <col min="4" max="4" width="11.42578125" customWidth="1"/>
    <col min="5" max="5" width="23.7109375" customWidth="1"/>
    <col min="6" max="6" width="19.42578125" customWidth="1"/>
    <col min="7" max="7" width="70" customWidth="1"/>
    <col min="8" max="8" width="28.7109375" customWidth="1"/>
    <col min="9" max="9" width="14.140625" customWidth="1"/>
    <col min="10" max="10" width="1.7109375" customWidth="1"/>
  </cols>
  <sheetData>
    <row r="1" spans="2:9" ht="15.75" thickBot="1" x14ac:dyDescent="0.3"/>
    <row r="2" spans="2:9" ht="15.75" thickBot="1" x14ac:dyDescent="0.3">
      <c r="B2" s="345"/>
      <c r="C2" s="344"/>
      <c r="D2" s="343"/>
      <c r="E2" s="343"/>
      <c r="F2" s="343"/>
      <c r="G2" s="343"/>
      <c r="H2" s="343"/>
      <c r="I2" s="528"/>
    </row>
    <row r="3" spans="2:9" ht="21" thickBot="1" x14ac:dyDescent="0.35">
      <c r="B3" s="65"/>
      <c r="C3" s="587" t="s">
        <v>235</v>
      </c>
      <c r="D3" s="819"/>
      <c r="E3" s="819"/>
      <c r="F3" s="819"/>
      <c r="G3" s="819"/>
      <c r="H3" s="820"/>
      <c r="I3" s="527"/>
    </row>
    <row r="4" spans="2:9" x14ac:dyDescent="0.25">
      <c r="B4" s="303"/>
      <c r="C4" s="821" t="s">
        <v>236</v>
      </c>
      <c r="D4" s="821"/>
      <c r="E4" s="821"/>
      <c r="F4" s="821"/>
      <c r="G4" s="821"/>
      <c r="H4" s="821"/>
      <c r="I4" s="28"/>
    </row>
    <row r="5" spans="2:9" x14ac:dyDescent="0.25">
      <c r="B5" s="303"/>
      <c r="C5" s="769"/>
      <c r="D5" s="769"/>
      <c r="E5" s="769"/>
      <c r="F5" s="769"/>
      <c r="G5" s="769"/>
      <c r="H5" s="769"/>
      <c r="I5" s="28"/>
    </row>
    <row r="6" spans="2:9" ht="46.35" customHeight="1" thickBot="1" x14ac:dyDescent="0.3">
      <c r="B6" s="303"/>
      <c r="C6" s="826" t="s">
        <v>237</v>
      </c>
      <c r="D6" s="826"/>
      <c r="E6" s="30"/>
      <c r="F6" s="30"/>
      <c r="G6" s="30"/>
      <c r="H6" s="30"/>
      <c r="I6" s="28"/>
    </row>
    <row r="7" spans="2:9" ht="30" customHeight="1" thickBot="1" x14ac:dyDescent="0.3">
      <c r="B7" s="303"/>
      <c r="C7" s="96" t="s">
        <v>234</v>
      </c>
      <c r="D7" s="822" t="s">
        <v>233</v>
      </c>
      <c r="E7" s="823"/>
      <c r="F7" s="525" t="s">
        <v>232</v>
      </c>
      <c r="G7" s="526" t="s">
        <v>261</v>
      </c>
      <c r="H7" s="525" t="s">
        <v>267</v>
      </c>
      <c r="I7" s="28"/>
    </row>
    <row r="8" spans="2:9" ht="47.25" customHeight="1" x14ac:dyDescent="0.25">
      <c r="B8" s="309"/>
      <c r="C8" s="840" t="s">
        <v>980</v>
      </c>
      <c r="D8" s="824" t="s">
        <v>948</v>
      </c>
      <c r="E8" s="825"/>
      <c r="F8" s="519">
        <v>0</v>
      </c>
      <c r="G8" s="518" t="s">
        <v>1014</v>
      </c>
      <c r="H8" s="517" t="s">
        <v>1112</v>
      </c>
      <c r="I8" s="301"/>
    </row>
    <row r="9" spans="2:9" ht="38.25" customHeight="1" x14ac:dyDescent="0.25">
      <c r="B9" s="309"/>
      <c r="C9" s="841"/>
      <c r="D9" s="827" t="s">
        <v>949</v>
      </c>
      <c r="E9" s="828"/>
      <c r="F9" s="515">
        <v>0</v>
      </c>
      <c r="G9" s="514" t="s">
        <v>1014</v>
      </c>
      <c r="H9" s="513" t="s">
        <v>1113</v>
      </c>
      <c r="I9" s="301"/>
    </row>
    <row r="10" spans="2:9" ht="84" customHeight="1" x14ac:dyDescent="0.25">
      <c r="B10" s="309"/>
      <c r="C10" s="841"/>
      <c r="D10" s="827" t="s">
        <v>950</v>
      </c>
      <c r="E10" s="828"/>
      <c r="F10" s="515">
        <v>0</v>
      </c>
      <c r="G10" s="514" t="s">
        <v>1014</v>
      </c>
      <c r="H10" s="513" t="s">
        <v>1015</v>
      </c>
      <c r="I10" s="301"/>
    </row>
    <row r="11" spans="2:9" ht="138" customHeight="1" x14ac:dyDescent="0.25">
      <c r="B11" s="309"/>
      <c r="C11" s="841"/>
      <c r="D11" s="827" t="s">
        <v>951</v>
      </c>
      <c r="E11" s="828"/>
      <c r="F11" s="515">
        <v>0</v>
      </c>
      <c r="G11" s="514" t="s">
        <v>1014</v>
      </c>
      <c r="H11" s="513" t="s">
        <v>1018</v>
      </c>
      <c r="I11" s="301"/>
    </row>
    <row r="12" spans="2:9" ht="123" customHeight="1" x14ac:dyDescent="0.25">
      <c r="B12" s="309"/>
      <c r="C12" s="841"/>
      <c r="D12" s="827" t="s">
        <v>952</v>
      </c>
      <c r="E12" s="828"/>
      <c r="F12" s="515">
        <v>0</v>
      </c>
      <c r="G12" s="514" t="s">
        <v>1110</v>
      </c>
      <c r="H12" s="513" t="s">
        <v>1018</v>
      </c>
      <c r="I12" s="301"/>
    </row>
    <row r="13" spans="2:9" ht="117" customHeight="1" thickBot="1" x14ac:dyDescent="0.3">
      <c r="B13" s="309"/>
      <c r="C13" s="842"/>
      <c r="D13" s="833" t="s">
        <v>953</v>
      </c>
      <c r="E13" s="834"/>
      <c r="F13" s="512">
        <v>0</v>
      </c>
      <c r="G13" s="511" t="s">
        <v>1014</v>
      </c>
      <c r="H13" s="510" t="s">
        <v>1111</v>
      </c>
      <c r="I13" s="301"/>
    </row>
    <row r="14" spans="2:9" ht="74.25" customHeight="1" x14ac:dyDescent="0.25">
      <c r="B14" s="309"/>
      <c r="C14" s="840" t="s">
        <v>981</v>
      </c>
      <c r="D14" s="824" t="s">
        <v>954</v>
      </c>
      <c r="E14" s="825"/>
      <c r="F14" s="519">
        <v>0</v>
      </c>
      <c r="G14" s="518" t="s">
        <v>1014</v>
      </c>
      <c r="H14" s="517" t="s">
        <v>1114</v>
      </c>
      <c r="I14" s="301"/>
    </row>
    <row r="15" spans="2:9" ht="103.5" customHeight="1" x14ac:dyDescent="0.25">
      <c r="B15" s="309"/>
      <c r="C15" s="841"/>
      <c r="D15" s="827" t="s">
        <v>955</v>
      </c>
      <c r="E15" s="828"/>
      <c r="F15" s="515">
        <v>0</v>
      </c>
      <c r="G15" s="514" t="s">
        <v>1014</v>
      </c>
      <c r="H15" s="513" t="s">
        <v>1019</v>
      </c>
      <c r="I15" s="301"/>
    </row>
    <row r="16" spans="2:9" ht="108" customHeight="1" x14ac:dyDescent="0.25">
      <c r="B16" s="309"/>
      <c r="C16" s="841"/>
      <c r="D16" s="827" t="s">
        <v>956</v>
      </c>
      <c r="E16" s="828"/>
      <c r="F16" s="515">
        <v>0</v>
      </c>
      <c r="G16" s="514" t="s">
        <v>1014</v>
      </c>
      <c r="H16" s="513" t="s">
        <v>1115</v>
      </c>
      <c r="I16" s="301"/>
    </row>
    <row r="17" spans="2:9" ht="72" customHeight="1" thickBot="1" x14ac:dyDescent="0.3">
      <c r="B17" s="309"/>
      <c r="C17" s="842"/>
      <c r="D17" s="833" t="s">
        <v>957</v>
      </c>
      <c r="E17" s="834"/>
      <c r="F17" s="512">
        <v>0</v>
      </c>
      <c r="G17" s="511" t="s">
        <v>1014</v>
      </c>
      <c r="H17" s="510" t="s">
        <v>1020</v>
      </c>
      <c r="I17" s="301"/>
    </row>
    <row r="18" spans="2:9" ht="100.5" customHeight="1" x14ac:dyDescent="0.25">
      <c r="B18" s="309"/>
      <c r="C18" s="840" t="s">
        <v>982</v>
      </c>
      <c r="D18" s="838" t="s">
        <v>958</v>
      </c>
      <c r="E18" s="839"/>
      <c r="F18" s="519">
        <v>0</v>
      </c>
      <c r="G18" s="518" t="s">
        <v>1014</v>
      </c>
      <c r="H18" s="517" t="s">
        <v>1021</v>
      </c>
      <c r="I18" s="301"/>
    </row>
    <row r="19" spans="2:9" ht="49.5" customHeight="1" x14ac:dyDescent="0.25">
      <c r="B19" s="309"/>
      <c r="C19" s="841"/>
      <c r="D19" s="827" t="s">
        <v>959</v>
      </c>
      <c r="E19" s="828"/>
      <c r="F19" s="515">
        <v>0</v>
      </c>
      <c r="G19" s="514" t="s">
        <v>1014</v>
      </c>
      <c r="H19" s="513" t="s">
        <v>1022</v>
      </c>
      <c r="I19" s="301"/>
    </row>
    <row r="20" spans="2:9" ht="52.5" customHeight="1" x14ac:dyDescent="0.25">
      <c r="B20" s="309"/>
      <c r="C20" s="841"/>
      <c r="D20" s="827" t="s">
        <v>960</v>
      </c>
      <c r="E20" s="828"/>
      <c r="F20" s="515">
        <v>0</v>
      </c>
      <c r="G20" s="514" t="s">
        <v>1014</v>
      </c>
      <c r="H20" s="513" t="s">
        <v>1023</v>
      </c>
      <c r="I20" s="301"/>
    </row>
    <row r="21" spans="2:9" ht="45.75" customHeight="1" x14ac:dyDescent="0.25">
      <c r="B21" s="309"/>
      <c r="C21" s="841"/>
      <c r="D21" s="827" t="s">
        <v>961</v>
      </c>
      <c r="E21" s="828"/>
      <c r="F21" s="515">
        <v>0</v>
      </c>
      <c r="G21" s="514" t="s">
        <v>1014</v>
      </c>
      <c r="H21" s="513" t="s">
        <v>1024</v>
      </c>
      <c r="I21" s="301"/>
    </row>
    <row r="22" spans="2:9" ht="51" customHeight="1" thickBot="1" x14ac:dyDescent="0.3">
      <c r="B22" s="309"/>
      <c r="C22" s="842"/>
      <c r="D22" s="833" t="s">
        <v>962</v>
      </c>
      <c r="E22" s="834"/>
      <c r="F22" s="512">
        <v>0</v>
      </c>
      <c r="G22" s="511" t="s">
        <v>1014</v>
      </c>
      <c r="H22" s="510" t="s">
        <v>1025</v>
      </c>
      <c r="I22" s="301"/>
    </row>
    <row r="23" spans="2:9" ht="51" customHeight="1" x14ac:dyDescent="0.25">
      <c r="B23" s="309"/>
      <c r="C23" s="840" t="s">
        <v>947</v>
      </c>
      <c r="D23" s="836" t="s">
        <v>963</v>
      </c>
      <c r="E23" s="837"/>
      <c r="F23" s="524">
        <v>0</v>
      </c>
      <c r="G23" s="523" t="s">
        <v>1014</v>
      </c>
      <c r="H23" s="522" t="s">
        <v>1060</v>
      </c>
      <c r="I23" s="301"/>
    </row>
    <row r="24" spans="2:9" ht="74.25" customHeight="1" x14ac:dyDescent="0.25">
      <c r="B24" s="309"/>
      <c r="C24" s="841"/>
      <c r="D24" s="827" t="s">
        <v>964</v>
      </c>
      <c r="E24" s="828"/>
      <c r="F24" s="515">
        <v>0</v>
      </c>
      <c r="G24" s="514" t="s">
        <v>1014</v>
      </c>
      <c r="H24" s="513" t="s">
        <v>1061</v>
      </c>
      <c r="I24" s="301"/>
    </row>
    <row r="25" spans="2:9" ht="64.5" customHeight="1" thickBot="1" x14ac:dyDescent="0.3">
      <c r="B25" s="309"/>
      <c r="C25" s="842"/>
      <c r="D25" s="833" t="s">
        <v>965</v>
      </c>
      <c r="E25" s="834"/>
      <c r="F25" s="512">
        <v>0</v>
      </c>
      <c r="G25" s="511" t="s">
        <v>1014</v>
      </c>
      <c r="H25" s="510" t="s">
        <v>1062</v>
      </c>
      <c r="I25" s="301"/>
    </row>
    <row r="26" spans="2:9" ht="85.5" customHeight="1" x14ac:dyDescent="0.25">
      <c r="B26" s="309"/>
      <c r="C26" s="840" t="s">
        <v>983</v>
      </c>
      <c r="D26" s="824" t="s">
        <v>1010</v>
      </c>
      <c r="E26" s="825"/>
      <c r="F26" s="519">
        <v>0</v>
      </c>
      <c r="G26" s="518" t="s">
        <v>1141</v>
      </c>
      <c r="H26" s="521" t="s">
        <v>1026</v>
      </c>
      <c r="I26" s="301"/>
    </row>
    <row r="27" spans="2:9" ht="115.5" customHeight="1" x14ac:dyDescent="0.25">
      <c r="B27" s="309"/>
      <c r="C27" s="843"/>
      <c r="D27" s="827" t="s">
        <v>1011</v>
      </c>
      <c r="E27" s="828"/>
      <c r="F27" s="515">
        <v>0</v>
      </c>
      <c r="G27" s="514" t="s">
        <v>1140</v>
      </c>
      <c r="H27" s="516" t="s">
        <v>1027</v>
      </c>
      <c r="I27" s="301"/>
    </row>
    <row r="28" spans="2:9" ht="100.5" customHeight="1" x14ac:dyDescent="0.25">
      <c r="B28" s="309"/>
      <c r="C28" s="843"/>
      <c r="D28" s="827" t="s">
        <v>1012</v>
      </c>
      <c r="E28" s="828"/>
      <c r="F28" s="515">
        <v>0</v>
      </c>
      <c r="G28" s="514" t="s">
        <v>1149</v>
      </c>
      <c r="H28" s="516" t="s">
        <v>1028</v>
      </c>
      <c r="I28" s="301"/>
    </row>
    <row r="29" spans="2:9" ht="76.5" customHeight="1" thickBot="1" x14ac:dyDescent="0.3">
      <c r="B29" s="309"/>
      <c r="C29" s="844"/>
      <c r="D29" s="833" t="s">
        <v>1013</v>
      </c>
      <c r="E29" s="834"/>
      <c r="F29" s="512">
        <v>0</v>
      </c>
      <c r="G29" s="511" t="s">
        <v>1139</v>
      </c>
      <c r="H29" s="520" t="s">
        <v>1029</v>
      </c>
      <c r="I29" s="301"/>
    </row>
    <row r="30" spans="2:9" ht="101.25" customHeight="1" x14ac:dyDescent="0.25">
      <c r="B30" s="309"/>
      <c r="C30" s="840" t="s">
        <v>984</v>
      </c>
      <c r="D30" s="824" t="s">
        <v>966</v>
      </c>
      <c r="E30" s="825"/>
      <c r="F30" s="519">
        <v>0</v>
      </c>
      <c r="G30" s="518" t="s">
        <v>1108</v>
      </c>
      <c r="H30" s="517" t="s">
        <v>1030</v>
      </c>
      <c r="I30" s="301"/>
    </row>
    <row r="31" spans="2:9" ht="63.75" customHeight="1" x14ac:dyDescent="0.25">
      <c r="B31" s="309"/>
      <c r="C31" s="841"/>
      <c r="D31" s="827" t="s">
        <v>967</v>
      </c>
      <c r="E31" s="828"/>
      <c r="F31" s="515">
        <v>0</v>
      </c>
      <c r="G31" s="514" t="s">
        <v>1109</v>
      </c>
      <c r="H31" s="513" t="s">
        <v>1031</v>
      </c>
      <c r="I31" s="301"/>
    </row>
    <row r="32" spans="2:9" ht="63.75" customHeight="1" x14ac:dyDescent="0.25">
      <c r="B32" s="309"/>
      <c r="C32" s="841"/>
      <c r="D32" s="827"/>
      <c r="E32" s="828"/>
      <c r="F32" s="515">
        <v>0</v>
      </c>
      <c r="G32" s="514" t="s">
        <v>1109</v>
      </c>
      <c r="H32" s="513" t="s">
        <v>1031</v>
      </c>
      <c r="I32" s="301"/>
    </row>
    <row r="33" spans="2:9" ht="66" customHeight="1" x14ac:dyDescent="0.25">
      <c r="B33" s="309"/>
      <c r="C33" s="841"/>
      <c r="D33" s="831" t="s">
        <v>968</v>
      </c>
      <c r="E33" s="835"/>
      <c r="F33" s="515">
        <v>0</v>
      </c>
      <c r="G33" s="514" t="s">
        <v>1138</v>
      </c>
      <c r="H33" s="516" t="s">
        <v>1032</v>
      </c>
      <c r="I33" s="301"/>
    </row>
    <row r="34" spans="2:9" ht="86.25" customHeight="1" x14ac:dyDescent="0.25">
      <c r="B34" s="309"/>
      <c r="C34" s="841"/>
      <c r="D34" s="831" t="s">
        <v>969</v>
      </c>
      <c r="E34" s="835"/>
      <c r="F34" s="515">
        <v>0</v>
      </c>
      <c r="G34" s="514" t="s">
        <v>1137</v>
      </c>
      <c r="H34" s="516" t="s">
        <v>1033</v>
      </c>
      <c r="I34" s="301"/>
    </row>
    <row r="35" spans="2:9" ht="84.75" customHeight="1" x14ac:dyDescent="0.25">
      <c r="B35" s="309"/>
      <c r="C35" s="841"/>
      <c r="D35" s="831" t="s">
        <v>970</v>
      </c>
      <c r="E35" s="835"/>
      <c r="F35" s="515">
        <v>0</v>
      </c>
      <c r="G35" s="514" t="s">
        <v>1134</v>
      </c>
      <c r="H35" s="516" t="s">
        <v>1034</v>
      </c>
      <c r="I35" s="301"/>
    </row>
    <row r="36" spans="2:9" ht="89.25" customHeight="1" x14ac:dyDescent="0.25">
      <c r="B36" s="309"/>
      <c r="C36" s="841"/>
      <c r="D36" s="831" t="s">
        <v>971</v>
      </c>
      <c r="E36" s="832"/>
      <c r="F36" s="515">
        <v>0</v>
      </c>
      <c r="G36" s="514" t="s">
        <v>1133</v>
      </c>
      <c r="H36" s="516" t="s">
        <v>1035</v>
      </c>
      <c r="I36" s="301"/>
    </row>
    <row r="37" spans="2:9" ht="52.5" customHeight="1" x14ac:dyDescent="0.25">
      <c r="B37" s="309"/>
      <c r="C37" s="841"/>
      <c r="D37" s="831" t="s">
        <v>972</v>
      </c>
      <c r="E37" s="835"/>
      <c r="F37" s="515">
        <v>0</v>
      </c>
      <c r="G37" s="513" t="s">
        <v>1136</v>
      </c>
      <c r="H37" s="513" t="s">
        <v>1135</v>
      </c>
      <c r="I37" s="301"/>
    </row>
    <row r="38" spans="2:9" ht="71.25" customHeight="1" x14ac:dyDescent="0.25">
      <c r="B38" s="309"/>
      <c r="C38" s="841"/>
      <c r="D38" s="831" t="s">
        <v>973</v>
      </c>
      <c r="E38" s="832"/>
      <c r="F38" s="515">
        <v>0</v>
      </c>
      <c r="G38" s="514" t="s">
        <v>1134</v>
      </c>
      <c r="H38" s="516" t="s">
        <v>1036</v>
      </c>
      <c r="I38" s="301"/>
    </row>
    <row r="39" spans="2:9" ht="77.25" customHeight="1" x14ac:dyDescent="0.25">
      <c r="B39" s="309"/>
      <c r="C39" s="841"/>
      <c r="D39" s="831" t="s">
        <v>974</v>
      </c>
      <c r="E39" s="832"/>
      <c r="F39" s="515">
        <v>0</v>
      </c>
      <c r="G39" s="514" t="s">
        <v>1133</v>
      </c>
      <c r="H39" s="513" t="s">
        <v>1037</v>
      </c>
      <c r="I39" s="301"/>
    </row>
    <row r="40" spans="2:9" ht="96" customHeight="1" x14ac:dyDescent="0.25">
      <c r="B40" s="309"/>
      <c r="C40" s="841"/>
      <c r="D40" s="831" t="s">
        <v>975</v>
      </c>
      <c r="E40" s="832"/>
      <c r="F40" s="515">
        <v>0</v>
      </c>
      <c r="G40" s="514" t="s">
        <v>1132</v>
      </c>
      <c r="H40" s="513" t="s">
        <v>1039</v>
      </c>
      <c r="I40" s="301"/>
    </row>
    <row r="41" spans="2:9" ht="60" customHeight="1" x14ac:dyDescent="0.25">
      <c r="B41" s="309"/>
      <c r="C41" s="841"/>
      <c r="D41" s="831" t="s">
        <v>976</v>
      </c>
      <c r="E41" s="832"/>
      <c r="F41" s="515">
        <v>0</v>
      </c>
      <c r="G41" s="514" t="s">
        <v>1132</v>
      </c>
      <c r="H41" s="513" t="s">
        <v>1038</v>
      </c>
      <c r="I41" s="301"/>
    </row>
    <row r="42" spans="2:9" ht="54" customHeight="1" x14ac:dyDescent="0.25">
      <c r="B42" s="309"/>
      <c r="C42" s="841"/>
      <c r="D42" s="831" t="s">
        <v>977</v>
      </c>
      <c r="E42" s="832"/>
      <c r="F42" s="515">
        <v>0</v>
      </c>
      <c r="G42" s="514" t="s">
        <v>1132</v>
      </c>
      <c r="H42" s="513" t="s">
        <v>1040</v>
      </c>
      <c r="I42" s="301"/>
    </row>
    <row r="43" spans="2:9" ht="51.75" customHeight="1" x14ac:dyDescent="0.25">
      <c r="B43" s="309"/>
      <c r="C43" s="841"/>
      <c r="D43" s="831" t="s">
        <v>978</v>
      </c>
      <c r="E43" s="832"/>
      <c r="F43" s="515">
        <v>0</v>
      </c>
      <c r="G43" s="514" t="s">
        <v>1131</v>
      </c>
      <c r="H43" s="513" t="s">
        <v>1041</v>
      </c>
      <c r="I43" s="301"/>
    </row>
    <row r="44" spans="2:9" ht="43.5" customHeight="1" thickBot="1" x14ac:dyDescent="0.3">
      <c r="B44" s="309"/>
      <c r="C44" s="842"/>
      <c r="D44" s="829" t="s">
        <v>979</v>
      </c>
      <c r="E44" s="830"/>
      <c r="F44" s="512">
        <v>0</v>
      </c>
      <c r="G44" s="511" t="s">
        <v>1130</v>
      </c>
      <c r="H44" s="510" t="s">
        <v>1042</v>
      </c>
      <c r="I44" s="301"/>
    </row>
    <row r="45" spans="2:9" ht="142.5" customHeight="1" thickBot="1" x14ac:dyDescent="0.3">
      <c r="B45" s="509"/>
      <c r="C45" s="508"/>
      <c r="D45" s="817" t="s">
        <v>1150</v>
      </c>
      <c r="E45" s="818"/>
      <c r="F45" s="818"/>
      <c r="G45" s="818"/>
      <c r="H45" s="818"/>
      <c r="I45" s="507"/>
    </row>
    <row r="46" spans="2:9" ht="34.5" customHeight="1" x14ac:dyDescent="0.25"/>
  </sheetData>
  <mergeCells count="49">
    <mergeCell ref="C23:C25"/>
    <mergeCell ref="C30:C44"/>
    <mergeCell ref="D33:E33"/>
    <mergeCell ref="D41:E41"/>
    <mergeCell ref="D39:E39"/>
    <mergeCell ref="C26:C29"/>
    <mergeCell ref="D36:E36"/>
    <mergeCell ref="D27:E27"/>
    <mergeCell ref="D29:E29"/>
    <mergeCell ref="D30:E30"/>
    <mergeCell ref="D34:E34"/>
    <mergeCell ref="D35:E35"/>
    <mergeCell ref="D40:E40"/>
    <mergeCell ref="D26:E26"/>
    <mergeCell ref="D24:E24"/>
    <mergeCell ref="D32:E32"/>
    <mergeCell ref="C8:C13"/>
    <mergeCell ref="C14:C17"/>
    <mergeCell ref="C18:C22"/>
    <mergeCell ref="D11:E11"/>
    <mergeCell ref="D16:E16"/>
    <mergeCell ref="D31:E31"/>
    <mergeCell ref="D12:E12"/>
    <mergeCell ref="D14:E14"/>
    <mergeCell ref="D15:E15"/>
    <mergeCell ref="D28:E28"/>
    <mergeCell ref="D17:E17"/>
    <mergeCell ref="D25:E25"/>
    <mergeCell ref="D18:E18"/>
    <mergeCell ref="D19:E19"/>
    <mergeCell ref="D20:E20"/>
    <mergeCell ref="D21:E21"/>
    <mergeCell ref="D22:E22"/>
    <mergeCell ref="D45:H45"/>
    <mergeCell ref="C3:H3"/>
    <mergeCell ref="C4:H4"/>
    <mergeCell ref="C5:H5"/>
    <mergeCell ref="D7:E7"/>
    <mergeCell ref="D8:E8"/>
    <mergeCell ref="C6:D6"/>
    <mergeCell ref="D9:E9"/>
    <mergeCell ref="D10:E10"/>
    <mergeCell ref="D44:E44"/>
    <mergeCell ref="D38:E38"/>
    <mergeCell ref="D13:E13"/>
    <mergeCell ref="D42:E42"/>
    <mergeCell ref="D43:E43"/>
    <mergeCell ref="D37:E37"/>
    <mergeCell ref="D23:E23"/>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42609-B5B3-45D9-8C75-CAC2B348E44B}">
  <dimension ref="B1:E41"/>
  <sheetViews>
    <sheetView zoomScale="90" zoomScaleNormal="90" workbookViewId="0">
      <selection activeCell="D35" sqref="D35"/>
    </sheetView>
  </sheetViews>
  <sheetFormatPr defaultColWidth="8.7109375" defaultRowHeight="15" x14ac:dyDescent="0.25"/>
  <cols>
    <col min="1" max="1" width="1.28515625" customWidth="1"/>
    <col min="2" max="2" width="2" customWidth="1"/>
    <col min="3" max="3" width="30" customWidth="1"/>
    <col min="4" max="4" width="163.28515625" customWidth="1"/>
    <col min="5" max="5" width="2.42578125" customWidth="1"/>
    <col min="6" max="6" width="1.42578125" customWidth="1"/>
  </cols>
  <sheetData>
    <row r="1" spans="2:5" ht="15.75" thickBot="1" x14ac:dyDescent="0.3"/>
    <row r="2" spans="2:5" ht="15.75" thickBot="1" x14ac:dyDescent="0.3">
      <c r="B2" s="74"/>
      <c r="C2" s="43"/>
      <c r="D2" s="43"/>
      <c r="E2" s="44"/>
    </row>
    <row r="3" spans="2:5" ht="19.5" thickBot="1" x14ac:dyDescent="0.35">
      <c r="B3" s="75"/>
      <c r="C3" s="847" t="s">
        <v>247</v>
      </c>
      <c r="D3" s="848"/>
      <c r="E3" s="53"/>
    </row>
    <row r="4" spans="2:5" x14ac:dyDescent="0.25">
      <c r="B4" s="75"/>
      <c r="C4" s="537"/>
      <c r="D4" s="537"/>
      <c r="E4" s="53"/>
    </row>
    <row r="5" spans="2:5" ht="15.75" thickBot="1" x14ac:dyDescent="0.3">
      <c r="B5" s="75"/>
      <c r="C5" s="545" t="s">
        <v>282</v>
      </c>
      <c r="D5" s="537"/>
      <c r="E5" s="53"/>
    </row>
    <row r="6" spans="2:5" ht="46.5" customHeight="1" thickBot="1" x14ac:dyDescent="0.3">
      <c r="B6" s="75"/>
      <c r="C6" s="544" t="s">
        <v>248</v>
      </c>
      <c r="D6" s="543" t="s">
        <v>249</v>
      </c>
      <c r="E6" s="53"/>
    </row>
    <row r="7" spans="2:5" ht="157.5" customHeight="1" thickBot="1" x14ac:dyDescent="0.3">
      <c r="B7" s="75"/>
      <c r="C7" s="538" t="s">
        <v>286</v>
      </c>
      <c r="D7" s="542" t="s">
        <v>1144</v>
      </c>
      <c r="E7" s="53"/>
    </row>
    <row r="8" spans="2:5" ht="108.75" customHeight="1" thickBot="1" x14ac:dyDescent="0.3">
      <c r="B8" s="75"/>
      <c r="C8" s="541" t="s">
        <v>287</v>
      </c>
      <c r="D8" s="540" t="s">
        <v>1143</v>
      </c>
      <c r="E8" s="53"/>
    </row>
    <row r="9" spans="2:5" ht="201.75" customHeight="1" thickBot="1" x14ac:dyDescent="0.3">
      <c r="B9" s="75"/>
      <c r="C9" s="210" t="s">
        <v>764</v>
      </c>
      <c r="D9" s="539" t="s">
        <v>1154</v>
      </c>
      <c r="E9" s="53"/>
    </row>
    <row r="10" spans="2:5" ht="182.25" customHeight="1" thickBot="1" x14ac:dyDescent="0.3">
      <c r="B10" s="75"/>
      <c r="C10" s="284" t="s">
        <v>757</v>
      </c>
      <c r="D10" s="289" t="s">
        <v>1017</v>
      </c>
      <c r="E10" s="53"/>
    </row>
    <row r="11" spans="2:5" ht="209.25" customHeight="1" thickBot="1" x14ac:dyDescent="0.3">
      <c r="B11" s="75"/>
      <c r="C11" s="538" t="s">
        <v>758</v>
      </c>
      <c r="D11" s="289" t="s">
        <v>1142</v>
      </c>
      <c r="E11" s="53"/>
    </row>
    <row r="12" spans="2:5" ht="40.35" customHeight="1" x14ac:dyDescent="0.25">
      <c r="B12" s="75"/>
      <c r="C12" s="846" t="s">
        <v>765</v>
      </c>
      <c r="D12" s="846"/>
      <c r="E12" s="53"/>
    </row>
    <row r="13" spans="2:5" x14ac:dyDescent="0.25">
      <c r="B13" s="75"/>
      <c r="C13" s="537"/>
      <c r="D13" s="537"/>
      <c r="E13" s="53"/>
    </row>
    <row r="14" spans="2:5" ht="15.75" thickBot="1" x14ac:dyDescent="0.3">
      <c r="B14" s="75"/>
      <c r="C14" s="849" t="s">
        <v>283</v>
      </c>
      <c r="D14" s="849"/>
      <c r="E14" s="53"/>
    </row>
    <row r="15" spans="2:5" ht="15.75" thickBot="1" x14ac:dyDescent="0.3">
      <c r="B15" s="75"/>
      <c r="C15" s="536" t="s">
        <v>250</v>
      </c>
      <c r="D15" s="536" t="s">
        <v>249</v>
      </c>
      <c r="E15" s="53"/>
    </row>
    <row r="16" spans="2:5" ht="15.75" thickBot="1" x14ac:dyDescent="0.3">
      <c r="B16" s="75"/>
      <c r="C16" s="845" t="s">
        <v>284</v>
      </c>
      <c r="D16" s="845"/>
      <c r="E16" s="53"/>
    </row>
    <row r="17" spans="2:5" ht="165.75" thickBot="1" x14ac:dyDescent="0.3">
      <c r="B17" s="75"/>
      <c r="C17" s="533" t="s">
        <v>288</v>
      </c>
      <c r="D17" s="548" t="s">
        <v>1156</v>
      </c>
      <c r="E17" s="53"/>
    </row>
    <row r="18" spans="2:5" ht="105.75" thickBot="1" x14ac:dyDescent="0.3">
      <c r="B18" s="75"/>
      <c r="C18" s="533" t="s">
        <v>289</v>
      </c>
      <c r="D18" s="549" t="s">
        <v>1155</v>
      </c>
      <c r="E18" s="53"/>
    </row>
    <row r="19" spans="2:5" ht="15.75" thickBot="1" x14ac:dyDescent="0.3">
      <c r="B19" s="75"/>
      <c r="C19" s="850" t="s">
        <v>657</v>
      </c>
      <c r="D19" s="850"/>
      <c r="E19" s="53"/>
    </row>
    <row r="20" spans="2:5" ht="139.5" customHeight="1" thickBot="1" x14ac:dyDescent="0.3">
      <c r="B20" s="75"/>
      <c r="C20" s="534" t="s">
        <v>655</v>
      </c>
      <c r="D20" s="550" t="s">
        <v>1053</v>
      </c>
      <c r="E20" s="53"/>
    </row>
    <row r="21" spans="2:5" ht="120.75" customHeight="1" thickBot="1" x14ac:dyDescent="0.3">
      <c r="B21" s="75"/>
      <c r="C21" s="534" t="s">
        <v>656</v>
      </c>
      <c r="D21" s="550" t="s">
        <v>1053</v>
      </c>
      <c r="E21" s="53"/>
    </row>
    <row r="22" spans="2:5" ht="15.75" thickBot="1" x14ac:dyDescent="0.3">
      <c r="B22" s="75"/>
      <c r="C22" s="845" t="s">
        <v>285</v>
      </c>
      <c r="D22" s="845"/>
      <c r="E22" s="53"/>
    </row>
    <row r="23" spans="2:5" ht="135.75" thickBot="1" x14ac:dyDescent="0.3">
      <c r="B23" s="75"/>
      <c r="C23" s="533" t="s">
        <v>290</v>
      </c>
      <c r="D23" s="535" t="s">
        <v>1165</v>
      </c>
      <c r="E23" s="53"/>
    </row>
    <row r="24" spans="2:5" ht="105.75" thickBot="1" x14ac:dyDescent="0.3">
      <c r="B24" s="75"/>
      <c r="C24" s="533" t="s">
        <v>281</v>
      </c>
      <c r="D24" s="535" t="s">
        <v>1166</v>
      </c>
      <c r="E24" s="53"/>
    </row>
    <row r="25" spans="2:5" ht="15.75" thickBot="1" x14ac:dyDescent="0.3">
      <c r="B25" s="75"/>
      <c r="C25" s="845" t="s">
        <v>251</v>
      </c>
      <c r="D25" s="845"/>
      <c r="E25" s="53"/>
    </row>
    <row r="26" spans="2:5" ht="45.75" thickBot="1" x14ac:dyDescent="0.3">
      <c r="B26" s="75"/>
      <c r="C26" s="535" t="s">
        <v>252</v>
      </c>
      <c r="D26" s="535" t="s">
        <v>1158</v>
      </c>
      <c r="E26" s="53"/>
    </row>
    <row r="27" spans="2:5" ht="42.75" customHeight="1" thickBot="1" x14ac:dyDescent="0.3">
      <c r="B27" s="75"/>
      <c r="C27" s="535" t="s">
        <v>253</v>
      </c>
      <c r="D27" s="535" t="s">
        <v>1159</v>
      </c>
      <c r="E27" s="53"/>
    </row>
    <row r="28" spans="2:5" ht="45.75" thickBot="1" x14ac:dyDescent="0.3">
      <c r="B28" s="75"/>
      <c r="C28" s="535" t="s">
        <v>254</v>
      </c>
      <c r="D28" s="535" t="s">
        <v>1157</v>
      </c>
      <c r="E28" s="53"/>
    </row>
    <row r="29" spans="2:5" ht="15.75" thickBot="1" x14ac:dyDescent="0.3">
      <c r="B29" s="75"/>
      <c r="C29" s="845" t="s">
        <v>255</v>
      </c>
      <c r="D29" s="845"/>
      <c r="E29" s="53"/>
    </row>
    <row r="30" spans="2:5" ht="105.75" thickBot="1" x14ac:dyDescent="0.3">
      <c r="B30" s="75"/>
      <c r="C30" s="533" t="s">
        <v>291</v>
      </c>
      <c r="D30" s="533" t="s">
        <v>1160</v>
      </c>
      <c r="E30" s="53"/>
    </row>
    <row r="31" spans="2:5" ht="75.75" thickBot="1" x14ac:dyDescent="0.3">
      <c r="B31" s="75"/>
      <c r="C31" s="534" t="s">
        <v>759</v>
      </c>
      <c r="D31" s="533" t="s">
        <v>1161</v>
      </c>
      <c r="E31" s="53"/>
    </row>
    <row r="32" spans="2:5" ht="120.75" thickBot="1" x14ac:dyDescent="0.3">
      <c r="B32" s="75"/>
      <c r="C32" s="534" t="s">
        <v>760</v>
      </c>
      <c r="D32" s="533" t="s">
        <v>1162</v>
      </c>
      <c r="E32" s="53"/>
    </row>
    <row r="33" spans="2:5" ht="68.25" customHeight="1" thickBot="1" x14ac:dyDescent="0.3">
      <c r="B33" s="75"/>
      <c r="C33" s="533" t="s">
        <v>292</v>
      </c>
      <c r="D33" s="533" t="s">
        <v>1163</v>
      </c>
      <c r="E33" s="53"/>
    </row>
    <row r="34" spans="2:5" ht="123" customHeight="1" thickBot="1" x14ac:dyDescent="0.3">
      <c r="B34" s="75"/>
      <c r="C34" s="533" t="s">
        <v>256</v>
      </c>
      <c r="D34" s="533" t="s">
        <v>1167</v>
      </c>
      <c r="E34" s="53"/>
    </row>
    <row r="35" spans="2:5" ht="75" customHeight="1" thickBot="1" x14ac:dyDescent="0.3">
      <c r="B35" s="75"/>
      <c r="C35" s="533" t="s">
        <v>293</v>
      </c>
      <c r="D35" s="533" t="s">
        <v>1164</v>
      </c>
      <c r="E35" s="53"/>
    </row>
    <row r="36" spans="2:5" ht="15.75" thickBot="1" x14ac:dyDescent="0.3">
      <c r="B36" s="75"/>
      <c r="C36" s="845" t="s">
        <v>761</v>
      </c>
      <c r="D36" s="845"/>
      <c r="E36" s="53"/>
    </row>
    <row r="37" spans="2:5" ht="45.75" thickBot="1" x14ac:dyDescent="0.3">
      <c r="B37" s="199"/>
      <c r="C37" s="532" t="s">
        <v>762</v>
      </c>
      <c r="D37" s="531" t="s">
        <v>1053</v>
      </c>
      <c r="E37" s="199"/>
    </row>
    <row r="38" spans="2:5" ht="15.75" thickBot="1" x14ac:dyDescent="0.3">
      <c r="B38" s="75"/>
      <c r="C38" s="845" t="s">
        <v>763</v>
      </c>
      <c r="D38" s="845"/>
      <c r="E38" s="53"/>
    </row>
    <row r="39" spans="2:5" ht="45.6" customHeight="1" thickBot="1" x14ac:dyDescent="0.3">
      <c r="B39" s="75"/>
      <c r="C39" s="530" t="s">
        <v>829</v>
      </c>
      <c r="D39" s="531"/>
      <c r="E39" s="53"/>
    </row>
    <row r="40" spans="2:5" ht="45.75" thickBot="1" x14ac:dyDescent="0.3">
      <c r="B40" s="75"/>
      <c r="C40" s="530" t="s">
        <v>828</v>
      </c>
      <c r="D40" s="529"/>
      <c r="E40" s="53"/>
    </row>
    <row r="41" spans="2:5" ht="15.75" thickBot="1" x14ac:dyDescent="0.3">
      <c r="B41" s="97"/>
      <c r="C41" s="76"/>
      <c r="D41" s="76"/>
      <c r="E41" s="98"/>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3489" r:id="rId4" name="Check Box 1">
              <controlPr defaultSize="0" autoFill="0" autoLine="0" autoPict="0">
                <anchor moveWithCells="1" sizeWithCells="1">
                  <from>
                    <xdr:col>2</xdr:col>
                    <xdr:colOff>2000250</xdr:colOff>
                    <xdr:row>38</xdr:row>
                    <xdr:rowOff>0</xdr:rowOff>
                  </from>
                  <to>
                    <xdr:col>3</xdr:col>
                    <xdr:colOff>590550</xdr:colOff>
                    <xdr:row>38</xdr:row>
                    <xdr:rowOff>333375</xdr:rowOff>
                  </to>
                </anchor>
              </controlPr>
            </control>
          </mc:Choice>
        </mc:AlternateContent>
        <mc:AlternateContent xmlns:mc="http://schemas.openxmlformats.org/markup-compatibility/2006">
          <mc:Choice Requires="x14">
            <control shapeId="63490" r:id="rId5" name="Check Box 2">
              <controlPr defaultSize="0" autoFill="0" autoLine="0" autoPict="0">
                <anchor moveWithCells="1" sizeWithCells="1">
                  <from>
                    <xdr:col>3</xdr:col>
                    <xdr:colOff>628650</xdr:colOff>
                    <xdr:row>38</xdr:row>
                    <xdr:rowOff>0</xdr:rowOff>
                  </from>
                  <to>
                    <xdr:col>3</xdr:col>
                    <xdr:colOff>1219200</xdr:colOff>
                    <xdr:row>38</xdr:row>
                    <xdr:rowOff>333375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EFE8E-193B-4D50-92BD-8AAAA46573F7}">
  <sheetPr>
    <pageSetUpPr fitToPage="1"/>
  </sheetPr>
  <dimension ref="B1:T340"/>
  <sheetViews>
    <sheetView showGridLines="0" zoomScale="90" zoomScaleNormal="90" zoomScalePageLayoutView="85" workbookViewId="0">
      <selection activeCell="I119" sqref="I119"/>
    </sheetView>
  </sheetViews>
  <sheetFormatPr defaultColWidth="8.7109375" defaultRowHeight="15" outlineLevelRow="1" x14ac:dyDescent="0.25"/>
  <cols>
    <col min="1" max="1" width="3" customWidth="1"/>
    <col min="2" max="2" width="28.42578125" customWidth="1"/>
    <col min="3" max="3" width="35.140625" customWidth="1"/>
    <col min="4" max="4" width="24.42578125" customWidth="1"/>
    <col min="5" max="5" width="16.7109375" customWidth="1"/>
    <col min="6" max="6" width="19.7109375" customWidth="1"/>
    <col min="7" max="7" width="17.85546875" customWidth="1"/>
    <col min="8" max="8" width="25.85546875" customWidth="1"/>
    <col min="9" max="9" width="18.7109375" customWidth="1"/>
    <col min="10" max="10" width="16.42578125" customWidth="1"/>
    <col min="11" max="11" width="20.42578125" customWidth="1"/>
    <col min="12" max="12" width="30.28515625" hidden="1" customWidth="1"/>
    <col min="13" max="13" width="27.28515625" hidden="1" customWidth="1"/>
    <col min="14" max="14" width="25" hidden="1" customWidth="1"/>
    <col min="15" max="15" width="25.7109375" hidden="1" customWidth="1"/>
    <col min="16" max="16" width="30.28515625" hidden="1" customWidth="1"/>
    <col min="17" max="17" width="27.28515625" hidden="1" customWidth="1"/>
    <col min="18" max="18" width="24.28515625" hidden="1" customWidth="1"/>
    <col min="19" max="19" width="23.28515625" hidden="1" customWidth="1"/>
    <col min="20" max="20" width="27.7109375" customWidth="1"/>
  </cols>
  <sheetData>
    <row r="1" spans="2:19" ht="15.75" thickBot="1" x14ac:dyDescent="0.3"/>
    <row r="2" spans="2:19" ht="26.25" x14ac:dyDescent="0.25">
      <c r="B2" s="68"/>
      <c r="C2" s="950"/>
      <c r="D2" s="950"/>
      <c r="E2" s="950"/>
      <c r="F2" s="950"/>
      <c r="G2" s="950"/>
      <c r="H2" s="63"/>
      <c r="I2" s="63"/>
      <c r="J2" s="63"/>
      <c r="K2" s="63"/>
      <c r="L2" s="63"/>
      <c r="M2" s="63"/>
      <c r="N2" s="63"/>
      <c r="O2" s="63"/>
      <c r="P2" s="63"/>
      <c r="Q2" s="63"/>
      <c r="R2" s="63"/>
      <c r="S2" s="64"/>
    </row>
    <row r="3" spans="2:19" ht="26.25" x14ac:dyDescent="0.25">
      <c r="B3" s="69"/>
      <c r="C3" s="957" t="s">
        <v>270</v>
      </c>
      <c r="D3" s="958"/>
      <c r="E3" s="958"/>
      <c r="F3" s="958"/>
      <c r="G3" s="959"/>
      <c r="H3" s="66"/>
      <c r="I3" s="66"/>
      <c r="J3" s="66"/>
      <c r="K3" s="66"/>
      <c r="L3" s="66"/>
      <c r="M3" s="66"/>
      <c r="N3" s="66"/>
      <c r="O3" s="66"/>
      <c r="P3" s="66"/>
      <c r="Q3" s="66"/>
      <c r="R3" s="66"/>
      <c r="S3" s="67"/>
    </row>
    <row r="4" spans="2:19" ht="26.25" x14ac:dyDescent="0.25">
      <c r="B4" s="69"/>
      <c r="C4" s="460"/>
      <c r="D4" s="460"/>
      <c r="E4" s="460"/>
      <c r="F4" s="460"/>
      <c r="G4" s="460"/>
      <c r="H4" s="66"/>
      <c r="I4" s="66"/>
      <c r="J4" s="66"/>
      <c r="K4" s="66"/>
      <c r="L4" s="66"/>
      <c r="M4" s="66"/>
      <c r="N4" s="66"/>
      <c r="O4" s="66"/>
      <c r="P4" s="66"/>
      <c r="Q4" s="66"/>
      <c r="R4" s="66"/>
      <c r="S4" s="67"/>
    </row>
    <row r="5" spans="2:19" ht="15.75" thickBot="1" x14ac:dyDescent="0.3">
      <c r="B5" s="65"/>
      <c r="C5" s="66"/>
      <c r="D5" s="66"/>
      <c r="E5" s="66"/>
      <c r="F5" s="66"/>
      <c r="G5" s="66"/>
      <c r="H5" s="66"/>
      <c r="I5" s="66"/>
      <c r="J5" s="66"/>
      <c r="K5" s="66"/>
      <c r="L5" s="66"/>
      <c r="M5" s="66"/>
      <c r="N5" s="66"/>
      <c r="O5" s="66"/>
      <c r="P5" s="66"/>
      <c r="Q5" s="66"/>
      <c r="R5" s="66"/>
      <c r="S5" s="67"/>
    </row>
    <row r="6" spans="2:19" ht="34.5" customHeight="1" thickBot="1" x14ac:dyDescent="0.3">
      <c r="B6" s="951" t="s">
        <v>833</v>
      </c>
      <c r="C6" s="952"/>
      <c r="D6" s="952"/>
      <c r="E6" s="952"/>
      <c r="F6" s="952"/>
      <c r="G6" s="952"/>
      <c r="H6" s="101"/>
      <c r="I6" s="101"/>
      <c r="J6" s="101"/>
      <c r="K6" s="101"/>
      <c r="L6" s="101"/>
      <c r="M6" s="101"/>
      <c r="N6" s="101"/>
      <c r="O6" s="101"/>
      <c r="P6" s="101"/>
      <c r="Q6" s="101"/>
      <c r="R6" s="101"/>
      <c r="S6" s="102"/>
    </row>
    <row r="7" spans="2:19" ht="15.75" customHeight="1" x14ac:dyDescent="0.25">
      <c r="B7" s="953" t="s">
        <v>650</v>
      </c>
      <c r="C7" s="954"/>
      <c r="D7" s="954"/>
      <c r="E7" s="954"/>
      <c r="F7" s="954"/>
      <c r="G7" s="954"/>
      <c r="H7" s="101"/>
      <c r="I7" s="101"/>
      <c r="J7" s="101"/>
      <c r="K7" s="101"/>
      <c r="L7" s="101"/>
      <c r="M7" s="101"/>
      <c r="N7" s="101"/>
      <c r="O7" s="101"/>
      <c r="P7" s="101"/>
      <c r="Q7" s="101"/>
      <c r="R7" s="101"/>
      <c r="S7" s="102"/>
    </row>
    <row r="8" spans="2:19" ht="15.75" customHeight="1" thickBot="1" x14ac:dyDescent="0.3">
      <c r="B8" s="955" t="s">
        <v>835</v>
      </c>
      <c r="C8" s="956"/>
      <c r="D8" s="956"/>
      <c r="E8" s="956"/>
      <c r="F8" s="956"/>
      <c r="G8" s="956"/>
      <c r="H8" s="103"/>
      <c r="I8" s="103"/>
      <c r="J8" s="103"/>
      <c r="K8" s="103"/>
      <c r="L8" s="103"/>
      <c r="M8" s="103"/>
      <c r="N8" s="103"/>
      <c r="O8" s="103"/>
      <c r="P8" s="103"/>
      <c r="Q8" s="103"/>
      <c r="R8" s="103"/>
      <c r="S8" s="104"/>
    </row>
    <row r="10" spans="2:19" ht="21" x14ac:dyDescent="0.35">
      <c r="B10" s="926" t="s">
        <v>296</v>
      </c>
      <c r="C10" s="926"/>
    </row>
    <row r="11" spans="2:19" ht="15.75" thickBot="1" x14ac:dyDescent="0.3"/>
    <row r="12" spans="2:19" ht="15" customHeight="1" thickBot="1" x14ac:dyDescent="0.3">
      <c r="B12" s="459" t="s">
        <v>297</v>
      </c>
      <c r="C12" s="99" t="s">
        <v>838</v>
      </c>
    </row>
    <row r="13" spans="2:19" ht="15.75" customHeight="1" thickBot="1" x14ac:dyDescent="0.3">
      <c r="B13" s="459" t="s">
        <v>263</v>
      </c>
      <c r="C13" s="99" t="s">
        <v>985</v>
      </c>
    </row>
    <row r="14" spans="2:19" ht="15.75" customHeight="1" thickBot="1" x14ac:dyDescent="0.3">
      <c r="B14" s="459" t="s">
        <v>651</v>
      </c>
      <c r="C14" s="99" t="s">
        <v>590</v>
      </c>
    </row>
    <row r="15" spans="2:19" ht="15.75" customHeight="1" thickBot="1" x14ac:dyDescent="0.3">
      <c r="B15" s="459" t="s">
        <v>298</v>
      </c>
      <c r="C15" s="99" t="s">
        <v>141</v>
      </c>
    </row>
    <row r="16" spans="2:19" ht="15.75" thickBot="1" x14ac:dyDescent="0.3">
      <c r="B16" s="459" t="s">
        <v>299</v>
      </c>
      <c r="C16" s="99" t="s">
        <v>593</v>
      </c>
    </row>
    <row r="17" spans="2:19" ht="15.75" thickBot="1" x14ac:dyDescent="0.3">
      <c r="B17" s="459" t="s">
        <v>300</v>
      </c>
      <c r="C17" s="99" t="s">
        <v>482</v>
      </c>
    </row>
    <row r="18" spans="2:19" ht="15.75" thickBot="1" x14ac:dyDescent="0.3"/>
    <row r="19" spans="2:19" ht="15.75" thickBot="1" x14ac:dyDescent="0.3">
      <c r="D19" s="862" t="s">
        <v>301</v>
      </c>
      <c r="E19" s="863"/>
      <c r="F19" s="863"/>
      <c r="G19" s="864"/>
      <c r="H19" s="862" t="s">
        <v>302</v>
      </c>
      <c r="I19" s="863"/>
      <c r="J19" s="863"/>
      <c r="K19" s="864"/>
      <c r="L19" s="862" t="s">
        <v>303</v>
      </c>
      <c r="M19" s="863"/>
      <c r="N19" s="863"/>
      <c r="O19" s="864"/>
      <c r="P19" s="862" t="s">
        <v>304</v>
      </c>
      <c r="Q19" s="863"/>
      <c r="R19" s="863"/>
      <c r="S19" s="864"/>
    </row>
    <row r="20" spans="2:19" ht="51" customHeight="1" thickBot="1" x14ac:dyDescent="0.3">
      <c r="B20" s="869" t="s">
        <v>305</v>
      </c>
      <c r="C20" s="931" t="s">
        <v>306</v>
      </c>
      <c r="D20" s="458"/>
      <c r="E20" s="457" t="s">
        <v>307</v>
      </c>
      <c r="F20" s="434" t="s">
        <v>308</v>
      </c>
      <c r="G20" s="456" t="s">
        <v>309</v>
      </c>
      <c r="H20" s="458"/>
      <c r="I20" s="457" t="s">
        <v>307</v>
      </c>
      <c r="J20" s="434" t="s">
        <v>308</v>
      </c>
      <c r="K20" s="456" t="s">
        <v>309</v>
      </c>
      <c r="L20" s="458"/>
      <c r="M20" s="457" t="s">
        <v>307</v>
      </c>
      <c r="N20" s="434" t="s">
        <v>308</v>
      </c>
      <c r="O20" s="456" t="s">
        <v>309</v>
      </c>
      <c r="P20" s="458"/>
      <c r="Q20" s="457" t="s">
        <v>307</v>
      </c>
      <c r="R20" s="434" t="s">
        <v>308</v>
      </c>
      <c r="S20" s="456" t="s">
        <v>309</v>
      </c>
    </row>
    <row r="21" spans="2:19" ht="40.5" customHeight="1" thickBot="1" x14ac:dyDescent="0.3">
      <c r="B21" s="897"/>
      <c r="C21" s="932"/>
      <c r="D21" s="451" t="s">
        <v>310</v>
      </c>
      <c r="E21" s="455">
        <v>0</v>
      </c>
      <c r="F21" s="454">
        <v>0</v>
      </c>
      <c r="G21" s="452">
        <f>E21-F21</f>
        <v>0</v>
      </c>
      <c r="H21" s="453" t="s">
        <v>310</v>
      </c>
      <c r="I21" s="557">
        <v>80665</v>
      </c>
      <c r="J21" s="557">
        <v>16824</v>
      </c>
      <c r="K21" s="554">
        <v>63.841000000000001</v>
      </c>
      <c r="L21" s="451" t="s">
        <v>310</v>
      </c>
      <c r="M21" s="375"/>
      <c r="N21" s="450"/>
      <c r="O21" s="449"/>
      <c r="P21" s="451" t="s">
        <v>310</v>
      </c>
      <c r="Q21" s="375"/>
      <c r="R21" s="450"/>
      <c r="S21" s="449"/>
    </row>
    <row r="22" spans="2:19" ht="39.75" customHeight="1" thickBot="1" x14ac:dyDescent="0.3">
      <c r="B22" s="897"/>
      <c r="C22" s="932"/>
      <c r="D22" s="445" t="s">
        <v>311</v>
      </c>
      <c r="E22" s="447">
        <v>0</v>
      </c>
      <c r="F22" s="447">
        <v>0</v>
      </c>
      <c r="G22" s="446">
        <v>0</v>
      </c>
      <c r="H22" s="448" t="s">
        <v>311</v>
      </c>
      <c r="I22" s="555">
        <v>2.7E-2</v>
      </c>
      <c r="J22" s="555">
        <v>0.41</v>
      </c>
      <c r="K22" s="555">
        <v>3.5000000000000003E-2</v>
      </c>
      <c r="L22" s="445" t="s">
        <v>311</v>
      </c>
      <c r="M22" s="444"/>
      <c r="N22" s="444"/>
      <c r="O22" s="443"/>
      <c r="P22" s="445" t="s">
        <v>311</v>
      </c>
      <c r="Q22" s="444"/>
      <c r="R22" s="444"/>
      <c r="S22" s="443"/>
    </row>
    <row r="23" spans="2:19" ht="37.5" customHeight="1" thickBot="1" x14ac:dyDescent="0.3">
      <c r="B23" s="870"/>
      <c r="C23" s="933"/>
      <c r="D23" s="445" t="s">
        <v>312</v>
      </c>
      <c r="E23" s="447">
        <v>0</v>
      </c>
      <c r="F23" s="447">
        <v>0</v>
      </c>
      <c r="G23" s="446">
        <v>0</v>
      </c>
      <c r="H23" s="448" t="s">
        <v>312</v>
      </c>
      <c r="I23" s="555">
        <v>0.02</v>
      </c>
      <c r="J23" s="555">
        <v>0.02</v>
      </c>
      <c r="K23" s="555">
        <v>0.02</v>
      </c>
      <c r="L23" s="445" t="s">
        <v>312</v>
      </c>
      <c r="M23" s="444"/>
      <c r="N23" s="444"/>
      <c r="O23" s="443"/>
      <c r="P23" s="445" t="s">
        <v>312</v>
      </c>
      <c r="Q23" s="444"/>
      <c r="R23" s="444"/>
      <c r="S23" s="443"/>
    </row>
    <row r="24" spans="2:19" ht="14.85" hidden="1" customHeight="1" x14ac:dyDescent="0.25">
      <c r="B24" s="364"/>
      <c r="C24" s="364"/>
      <c r="Q24" s="100"/>
      <c r="R24" s="100"/>
      <c r="S24" s="100"/>
    </row>
    <row r="25" spans="2:19" ht="30" hidden="1" customHeight="1" thickBot="1" x14ac:dyDescent="0.3">
      <c r="B25" s="364"/>
      <c r="C25" s="364"/>
      <c r="D25" s="862" t="s">
        <v>301</v>
      </c>
      <c r="E25" s="863"/>
      <c r="F25" s="863"/>
      <c r="G25" s="864"/>
      <c r="H25" s="862" t="s">
        <v>302</v>
      </c>
      <c r="I25" s="863"/>
      <c r="J25" s="863"/>
      <c r="K25" s="864"/>
      <c r="L25" s="862" t="s">
        <v>303</v>
      </c>
      <c r="M25" s="863"/>
      <c r="N25" s="863"/>
      <c r="O25" s="864"/>
      <c r="P25" s="862" t="s">
        <v>304</v>
      </c>
      <c r="Q25" s="863"/>
      <c r="R25" s="863"/>
      <c r="S25" s="864"/>
    </row>
    <row r="26" spans="2:19" ht="47.25" hidden="1" customHeight="1" x14ac:dyDescent="0.25">
      <c r="B26" s="869" t="s">
        <v>313</v>
      </c>
      <c r="C26" s="869" t="s">
        <v>314</v>
      </c>
      <c r="D26" s="927" t="s">
        <v>315</v>
      </c>
      <c r="E26" s="928"/>
      <c r="F26" s="442" t="s">
        <v>316</v>
      </c>
      <c r="G26" s="441" t="s">
        <v>317</v>
      </c>
      <c r="H26" s="927" t="s">
        <v>315</v>
      </c>
      <c r="I26" s="928"/>
      <c r="J26" s="442" t="s">
        <v>316</v>
      </c>
      <c r="K26" s="441" t="s">
        <v>317</v>
      </c>
      <c r="L26" s="927" t="s">
        <v>315</v>
      </c>
      <c r="M26" s="928"/>
      <c r="N26" s="442" t="s">
        <v>316</v>
      </c>
      <c r="O26" s="441" t="s">
        <v>317</v>
      </c>
      <c r="P26" s="927" t="s">
        <v>315</v>
      </c>
      <c r="Q26" s="928"/>
      <c r="R26" s="442" t="s">
        <v>316</v>
      </c>
      <c r="S26" s="441" t="s">
        <v>317</v>
      </c>
    </row>
    <row r="27" spans="2:19" ht="26.25" hidden="1" customHeight="1" x14ac:dyDescent="0.25">
      <c r="B27" s="897"/>
      <c r="C27" s="897"/>
      <c r="D27" s="431" t="s">
        <v>310</v>
      </c>
      <c r="E27" s="432"/>
      <c r="F27" s="898"/>
      <c r="G27" s="900"/>
      <c r="H27" s="431" t="s">
        <v>310</v>
      </c>
      <c r="I27" s="430"/>
      <c r="J27" s="908"/>
      <c r="K27" s="910"/>
      <c r="L27" s="431" t="s">
        <v>310</v>
      </c>
      <c r="M27" s="430"/>
      <c r="N27" s="908"/>
      <c r="O27" s="910"/>
      <c r="P27" s="431" t="s">
        <v>310</v>
      </c>
      <c r="Q27" s="430"/>
      <c r="R27" s="908"/>
      <c r="S27" s="910"/>
    </row>
    <row r="28" spans="2:19" ht="27" hidden="1" customHeight="1" x14ac:dyDescent="0.25">
      <c r="B28" s="870"/>
      <c r="C28" s="870"/>
      <c r="D28" s="429" t="s">
        <v>318</v>
      </c>
      <c r="E28" s="398"/>
      <c r="F28" s="899"/>
      <c r="G28" s="901"/>
      <c r="H28" s="429" t="s">
        <v>318</v>
      </c>
      <c r="I28" s="397"/>
      <c r="J28" s="909"/>
      <c r="K28" s="911"/>
      <c r="L28" s="429" t="s">
        <v>318</v>
      </c>
      <c r="M28" s="397"/>
      <c r="N28" s="909"/>
      <c r="O28" s="911"/>
      <c r="P28" s="429" t="s">
        <v>318</v>
      </c>
      <c r="Q28" s="397"/>
      <c r="R28" s="909"/>
      <c r="S28" s="911"/>
    </row>
    <row r="29" spans="2:19" ht="45.6" hidden="1" customHeight="1" x14ac:dyDescent="0.25">
      <c r="B29" s="877" t="s">
        <v>319</v>
      </c>
      <c r="C29" s="903" t="s">
        <v>320</v>
      </c>
      <c r="D29" s="503" t="s">
        <v>321</v>
      </c>
      <c r="E29" s="374" t="s">
        <v>300</v>
      </c>
      <c r="F29" s="374" t="s">
        <v>322</v>
      </c>
      <c r="G29" s="373" t="s">
        <v>323</v>
      </c>
      <c r="H29" s="503" t="s">
        <v>321</v>
      </c>
      <c r="I29" s="374" t="s">
        <v>300</v>
      </c>
      <c r="J29" s="374" t="s">
        <v>322</v>
      </c>
      <c r="K29" s="373" t="s">
        <v>323</v>
      </c>
      <c r="L29" s="503" t="s">
        <v>321</v>
      </c>
      <c r="M29" s="374" t="s">
        <v>300</v>
      </c>
      <c r="N29" s="374" t="s">
        <v>322</v>
      </c>
      <c r="O29" s="373" t="s">
        <v>323</v>
      </c>
      <c r="P29" s="503" t="s">
        <v>321</v>
      </c>
      <c r="Q29" s="374" t="s">
        <v>300</v>
      </c>
      <c r="R29" s="374" t="s">
        <v>322</v>
      </c>
      <c r="S29" s="373" t="s">
        <v>323</v>
      </c>
    </row>
    <row r="30" spans="2:19" ht="30" hidden="1" customHeight="1" x14ac:dyDescent="0.25">
      <c r="B30" s="878"/>
      <c r="C30" s="904"/>
      <c r="D30" s="440"/>
      <c r="E30" s="378"/>
      <c r="F30" s="378"/>
      <c r="G30" s="371" t="s">
        <v>534</v>
      </c>
      <c r="H30" s="382"/>
      <c r="I30" s="439"/>
      <c r="J30" s="382"/>
      <c r="K30" s="369"/>
      <c r="L30" s="382"/>
      <c r="M30" s="439"/>
      <c r="N30" s="382"/>
      <c r="O30" s="369"/>
      <c r="P30" s="382"/>
      <c r="Q30" s="439"/>
      <c r="R30" s="382"/>
      <c r="S30" s="369"/>
    </row>
    <row r="31" spans="2:19" ht="36.75" hidden="1" customHeight="1" outlineLevel="1" x14ac:dyDescent="0.25">
      <c r="B31" s="878"/>
      <c r="C31" s="904"/>
      <c r="D31" s="503" t="s">
        <v>321</v>
      </c>
      <c r="E31" s="374" t="s">
        <v>300</v>
      </c>
      <c r="F31" s="374" t="s">
        <v>322</v>
      </c>
      <c r="G31" s="373" t="s">
        <v>323</v>
      </c>
      <c r="H31" s="503" t="s">
        <v>321</v>
      </c>
      <c r="I31" s="374" t="s">
        <v>300</v>
      </c>
      <c r="J31" s="374" t="s">
        <v>322</v>
      </c>
      <c r="K31" s="373" t="s">
        <v>323</v>
      </c>
      <c r="L31" s="503" t="s">
        <v>321</v>
      </c>
      <c r="M31" s="374" t="s">
        <v>300</v>
      </c>
      <c r="N31" s="374" t="s">
        <v>322</v>
      </c>
      <c r="O31" s="373" t="s">
        <v>323</v>
      </c>
      <c r="P31" s="503" t="s">
        <v>321</v>
      </c>
      <c r="Q31" s="374" t="s">
        <v>300</v>
      </c>
      <c r="R31" s="374" t="s">
        <v>322</v>
      </c>
      <c r="S31" s="373" t="s">
        <v>323</v>
      </c>
    </row>
    <row r="32" spans="2:19" ht="30" hidden="1" customHeight="1" outlineLevel="1" x14ac:dyDescent="0.25">
      <c r="B32" s="878"/>
      <c r="C32" s="904"/>
      <c r="D32" s="440"/>
      <c r="E32" s="378"/>
      <c r="F32" s="378"/>
      <c r="G32" s="371"/>
      <c r="H32" s="382"/>
      <c r="I32" s="439"/>
      <c r="J32" s="382"/>
      <c r="K32" s="369"/>
      <c r="L32" s="382"/>
      <c r="M32" s="439"/>
      <c r="N32" s="382"/>
      <c r="O32" s="369"/>
      <c r="P32" s="382"/>
      <c r="Q32" s="439"/>
      <c r="R32" s="382"/>
      <c r="S32" s="369"/>
    </row>
    <row r="33" spans="2:19" ht="36" hidden="1" customHeight="1" outlineLevel="1" x14ac:dyDescent="0.25">
      <c r="B33" s="878"/>
      <c r="C33" s="904"/>
      <c r="D33" s="503" t="s">
        <v>321</v>
      </c>
      <c r="E33" s="374" t="s">
        <v>300</v>
      </c>
      <c r="F33" s="374" t="s">
        <v>322</v>
      </c>
      <c r="G33" s="373" t="s">
        <v>323</v>
      </c>
      <c r="H33" s="503" t="s">
        <v>321</v>
      </c>
      <c r="I33" s="374" t="s">
        <v>300</v>
      </c>
      <c r="J33" s="374" t="s">
        <v>322</v>
      </c>
      <c r="K33" s="373" t="s">
        <v>323</v>
      </c>
      <c r="L33" s="503" t="s">
        <v>321</v>
      </c>
      <c r="M33" s="374" t="s">
        <v>300</v>
      </c>
      <c r="N33" s="374" t="s">
        <v>322</v>
      </c>
      <c r="O33" s="373" t="s">
        <v>323</v>
      </c>
      <c r="P33" s="503" t="s">
        <v>321</v>
      </c>
      <c r="Q33" s="374" t="s">
        <v>300</v>
      </c>
      <c r="R33" s="374" t="s">
        <v>322</v>
      </c>
      <c r="S33" s="373" t="s">
        <v>323</v>
      </c>
    </row>
    <row r="34" spans="2:19" ht="30" hidden="1" customHeight="1" outlineLevel="1" x14ac:dyDescent="0.25">
      <c r="B34" s="878"/>
      <c r="C34" s="904"/>
      <c r="D34" s="440"/>
      <c r="E34" s="378"/>
      <c r="F34" s="378"/>
      <c r="G34" s="371"/>
      <c r="H34" s="382"/>
      <c r="I34" s="439"/>
      <c r="J34" s="382"/>
      <c r="K34" s="369"/>
      <c r="L34" s="382"/>
      <c r="M34" s="439"/>
      <c r="N34" s="382"/>
      <c r="O34" s="369"/>
      <c r="P34" s="382"/>
      <c r="Q34" s="439"/>
      <c r="R34" s="382"/>
      <c r="S34" s="369"/>
    </row>
    <row r="35" spans="2:19" ht="39" hidden="1" customHeight="1" outlineLevel="1" x14ac:dyDescent="0.25">
      <c r="B35" s="878"/>
      <c r="C35" s="904"/>
      <c r="D35" s="503" t="s">
        <v>321</v>
      </c>
      <c r="E35" s="374" t="s">
        <v>300</v>
      </c>
      <c r="F35" s="374" t="s">
        <v>322</v>
      </c>
      <c r="G35" s="373" t="s">
        <v>323</v>
      </c>
      <c r="H35" s="503" t="s">
        <v>321</v>
      </c>
      <c r="I35" s="374" t="s">
        <v>300</v>
      </c>
      <c r="J35" s="374" t="s">
        <v>322</v>
      </c>
      <c r="K35" s="373" t="s">
        <v>323</v>
      </c>
      <c r="L35" s="503" t="s">
        <v>321</v>
      </c>
      <c r="M35" s="374" t="s">
        <v>300</v>
      </c>
      <c r="N35" s="374" t="s">
        <v>322</v>
      </c>
      <c r="O35" s="373" t="s">
        <v>323</v>
      </c>
      <c r="P35" s="503" t="s">
        <v>321</v>
      </c>
      <c r="Q35" s="374" t="s">
        <v>300</v>
      </c>
      <c r="R35" s="374" t="s">
        <v>322</v>
      </c>
      <c r="S35" s="373" t="s">
        <v>323</v>
      </c>
    </row>
    <row r="36" spans="2:19" ht="30" hidden="1" customHeight="1" outlineLevel="1" x14ac:dyDescent="0.25">
      <c r="B36" s="878"/>
      <c r="C36" s="904"/>
      <c r="D36" s="440"/>
      <c r="E36" s="378"/>
      <c r="F36" s="378"/>
      <c r="G36" s="371"/>
      <c r="H36" s="382"/>
      <c r="I36" s="439"/>
      <c r="J36" s="382"/>
      <c r="K36" s="369"/>
      <c r="L36" s="382"/>
      <c r="M36" s="439"/>
      <c r="N36" s="382"/>
      <c r="O36" s="369"/>
      <c r="P36" s="382"/>
      <c r="Q36" s="439"/>
      <c r="R36" s="382"/>
      <c r="S36" s="369"/>
    </row>
    <row r="37" spans="2:19" ht="36.75" hidden="1" customHeight="1" outlineLevel="1" x14ac:dyDescent="0.25">
      <c r="B37" s="878"/>
      <c r="C37" s="904"/>
      <c r="D37" s="503" t="s">
        <v>321</v>
      </c>
      <c r="E37" s="374" t="s">
        <v>300</v>
      </c>
      <c r="F37" s="374" t="s">
        <v>322</v>
      </c>
      <c r="G37" s="373" t="s">
        <v>323</v>
      </c>
      <c r="H37" s="503" t="s">
        <v>321</v>
      </c>
      <c r="I37" s="374" t="s">
        <v>300</v>
      </c>
      <c r="J37" s="374" t="s">
        <v>322</v>
      </c>
      <c r="K37" s="373" t="s">
        <v>323</v>
      </c>
      <c r="L37" s="503" t="s">
        <v>321</v>
      </c>
      <c r="M37" s="374" t="s">
        <v>300</v>
      </c>
      <c r="N37" s="374" t="s">
        <v>322</v>
      </c>
      <c r="O37" s="373" t="s">
        <v>323</v>
      </c>
      <c r="P37" s="503" t="s">
        <v>321</v>
      </c>
      <c r="Q37" s="374" t="s">
        <v>300</v>
      </c>
      <c r="R37" s="374" t="s">
        <v>322</v>
      </c>
      <c r="S37" s="373" t="s">
        <v>323</v>
      </c>
    </row>
    <row r="38" spans="2:19" ht="30" hidden="1" customHeight="1" outlineLevel="1" x14ac:dyDescent="0.25">
      <c r="B38" s="879"/>
      <c r="C38" s="905"/>
      <c r="D38" s="440"/>
      <c r="E38" s="378"/>
      <c r="F38" s="378"/>
      <c r="G38" s="371"/>
      <c r="H38" s="382"/>
      <c r="I38" s="439"/>
      <c r="J38" s="382"/>
      <c r="K38" s="369"/>
      <c r="L38" s="382"/>
      <c r="M38" s="439"/>
      <c r="N38" s="382"/>
      <c r="O38" s="369"/>
      <c r="P38" s="382"/>
      <c r="Q38" s="439"/>
      <c r="R38" s="382"/>
      <c r="S38" s="369"/>
    </row>
    <row r="39" spans="2:19" ht="30" hidden="1" customHeight="1" collapsed="1" x14ac:dyDescent="0.25">
      <c r="B39" s="877" t="s">
        <v>324</v>
      </c>
      <c r="C39" s="877" t="s">
        <v>325</v>
      </c>
      <c r="D39" s="374" t="s">
        <v>326</v>
      </c>
      <c r="E39" s="374" t="s">
        <v>327</v>
      </c>
      <c r="F39" s="434" t="s">
        <v>328</v>
      </c>
      <c r="G39" s="438"/>
      <c r="H39" s="374" t="s">
        <v>326</v>
      </c>
      <c r="I39" s="374" t="s">
        <v>327</v>
      </c>
      <c r="J39" s="434" t="s">
        <v>328</v>
      </c>
      <c r="K39" s="437"/>
      <c r="L39" s="374" t="s">
        <v>326</v>
      </c>
      <c r="M39" s="374" t="s">
        <v>327</v>
      </c>
      <c r="N39" s="434" t="s">
        <v>328</v>
      </c>
      <c r="O39" s="437"/>
      <c r="P39" s="374" t="s">
        <v>326</v>
      </c>
      <c r="Q39" s="374" t="s">
        <v>327</v>
      </c>
      <c r="R39" s="434" t="s">
        <v>328</v>
      </c>
      <c r="S39" s="437"/>
    </row>
    <row r="40" spans="2:19" ht="30" hidden="1" customHeight="1" x14ac:dyDescent="0.25">
      <c r="B40" s="878"/>
      <c r="C40" s="878"/>
      <c r="D40" s="929"/>
      <c r="E40" s="929"/>
      <c r="F40" s="434" t="s">
        <v>329</v>
      </c>
      <c r="G40" s="436"/>
      <c r="H40" s="906"/>
      <c r="I40" s="906"/>
      <c r="J40" s="434" t="s">
        <v>329</v>
      </c>
      <c r="K40" s="546"/>
      <c r="L40" s="906"/>
      <c r="M40" s="906"/>
      <c r="N40" s="434" t="s">
        <v>329</v>
      </c>
      <c r="O40" s="435"/>
      <c r="P40" s="906"/>
      <c r="Q40" s="906"/>
      <c r="R40" s="434" t="s">
        <v>329</v>
      </c>
      <c r="S40" s="435"/>
    </row>
    <row r="41" spans="2:19" ht="30" hidden="1" customHeight="1" x14ac:dyDescent="0.25">
      <c r="B41" s="878"/>
      <c r="C41" s="878"/>
      <c r="D41" s="930"/>
      <c r="E41" s="930"/>
      <c r="F41" s="434" t="s">
        <v>330</v>
      </c>
      <c r="G41" s="371"/>
      <c r="H41" s="907"/>
      <c r="I41" s="907"/>
      <c r="J41" s="434" t="s">
        <v>330</v>
      </c>
      <c r="K41" s="369"/>
      <c r="L41" s="907"/>
      <c r="M41" s="907"/>
      <c r="N41" s="434" t="s">
        <v>330</v>
      </c>
      <c r="O41" s="369"/>
      <c r="P41" s="907"/>
      <c r="Q41" s="907"/>
      <c r="R41" s="434" t="s">
        <v>330</v>
      </c>
      <c r="S41" s="369"/>
    </row>
    <row r="42" spans="2:19" ht="30" hidden="1" customHeight="1" outlineLevel="1" x14ac:dyDescent="0.25">
      <c r="B42" s="878"/>
      <c r="C42" s="878"/>
      <c r="D42" s="374" t="s">
        <v>326</v>
      </c>
      <c r="E42" s="374" t="s">
        <v>327</v>
      </c>
      <c r="F42" s="434" t="s">
        <v>328</v>
      </c>
      <c r="G42" s="438"/>
      <c r="H42" s="374" t="s">
        <v>326</v>
      </c>
      <c r="I42" s="374" t="s">
        <v>327</v>
      </c>
      <c r="J42" s="434" t="s">
        <v>328</v>
      </c>
      <c r="K42" s="437"/>
      <c r="L42" s="374" t="s">
        <v>326</v>
      </c>
      <c r="M42" s="374" t="s">
        <v>327</v>
      </c>
      <c r="N42" s="434" t="s">
        <v>328</v>
      </c>
      <c r="O42" s="437"/>
      <c r="P42" s="374" t="s">
        <v>326</v>
      </c>
      <c r="Q42" s="374" t="s">
        <v>327</v>
      </c>
      <c r="R42" s="434" t="s">
        <v>328</v>
      </c>
      <c r="S42" s="437"/>
    </row>
    <row r="43" spans="2:19" ht="30" hidden="1" customHeight="1" outlineLevel="1" x14ac:dyDescent="0.25">
      <c r="B43" s="878"/>
      <c r="C43" s="878"/>
      <c r="D43" s="929"/>
      <c r="E43" s="929"/>
      <c r="F43" s="434" t="s">
        <v>329</v>
      </c>
      <c r="G43" s="436"/>
      <c r="H43" s="906"/>
      <c r="I43" s="906"/>
      <c r="J43" s="434" t="s">
        <v>329</v>
      </c>
      <c r="K43" s="435"/>
      <c r="L43" s="906"/>
      <c r="M43" s="906"/>
      <c r="N43" s="434" t="s">
        <v>329</v>
      </c>
      <c r="O43" s="435"/>
      <c r="P43" s="906"/>
      <c r="Q43" s="906"/>
      <c r="R43" s="434" t="s">
        <v>329</v>
      </c>
      <c r="S43" s="435"/>
    </row>
    <row r="44" spans="2:19" ht="30" hidden="1" customHeight="1" outlineLevel="1" x14ac:dyDescent="0.25">
      <c r="B44" s="878"/>
      <c r="C44" s="878"/>
      <c r="D44" s="930"/>
      <c r="E44" s="930"/>
      <c r="F44" s="434" t="s">
        <v>330</v>
      </c>
      <c r="G44" s="371"/>
      <c r="H44" s="907"/>
      <c r="I44" s="907"/>
      <c r="J44" s="434" t="s">
        <v>330</v>
      </c>
      <c r="K44" s="369"/>
      <c r="L44" s="907"/>
      <c r="M44" s="907"/>
      <c r="N44" s="434" t="s">
        <v>330</v>
      </c>
      <c r="O44" s="369"/>
      <c r="P44" s="907"/>
      <c r="Q44" s="907"/>
      <c r="R44" s="434" t="s">
        <v>330</v>
      </c>
      <c r="S44" s="369"/>
    </row>
    <row r="45" spans="2:19" ht="30" hidden="1" customHeight="1" outlineLevel="1" x14ac:dyDescent="0.25">
      <c r="B45" s="878"/>
      <c r="C45" s="878"/>
      <c r="D45" s="374" t="s">
        <v>326</v>
      </c>
      <c r="E45" s="374" t="s">
        <v>327</v>
      </c>
      <c r="F45" s="434" t="s">
        <v>328</v>
      </c>
      <c r="G45" s="438"/>
      <c r="H45" s="374" t="s">
        <v>326</v>
      </c>
      <c r="I45" s="374" t="s">
        <v>327</v>
      </c>
      <c r="J45" s="434" t="s">
        <v>328</v>
      </c>
      <c r="K45" s="437"/>
      <c r="L45" s="374" t="s">
        <v>326</v>
      </c>
      <c r="M45" s="374" t="s">
        <v>327</v>
      </c>
      <c r="N45" s="434" t="s">
        <v>328</v>
      </c>
      <c r="O45" s="437"/>
      <c r="P45" s="374" t="s">
        <v>326</v>
      </c>
      <c r="Q45" s="374" t="s">
        <v>327</v>
      </c>
      <c r="R45" s="434" t="s">
        <v>328</v>
      </c>
      <c r="S45" s="437"/>
    </row>
    <row r="46" spans="2:19" ht="30" hidden="1" customHeight="1" outlineLevel="1" x14ac:dyDescent="0.25">
      <c r="B46" s="878"/>
      <c r="C46" s="878"/>
      <c r="D46" s="929"/>
      <c r="E46" s="929"/>
      <c r="F46" s="434" t="s">
        <v>329</v>
      </c>
      <c r="G46" s="436"/>
      <c r="H46" s="906"/>
      <c r="I46" s="906"/>
      <c r="J46" s="434" t="s">
        <v>329</v>
      </c>
      <c r="K46" s="435"/>
      <c r="L46" s="906"/>
      <c r="M46" s="906"/>
      <c r="N46" s="434" t="s">
        <v>329</v>
      </c>
      <c r="O46" s="435"/>
      <c r="P46" s="906"/>
      <c r="Q46" s="906"/>
      <c r="R46" s="434" t="s">
        <v>329</v>
      </c>
      <c r="S46" s="435"/>
    </row>
    <row r="47" spans="2:19" ht="30" hidden="1" customHeight="1" outlineLevel="1" x14ac:dyDescent="0.25">
      <c r="B47" s="878"/>
      <c r="C47" s="878"/>
      <c r="D47" s="930"/>
      <c r="E47" s="930"/>
      <c r="F47" s="434" t="s">
        <v>330</v>
      </c>
      <c r="G47" s="371"/>
      <c r="H47" s="907"/>
      <c r="I47" s="907"/>
      <c r="J47" s="434" t="s">
        <v>330</v>
      </c>
      <c r="K47" s="369"/>
      <c r="L47" s="907"/>
      <c r="M47" s="907"/>
      <c r="N47" s="434" t="s">
        <v>330</v>
      </c>
      <c r="O47" s="369"/>
      <c r="P47" s="907"/>
      <c r="Q47" s="907"/>
      <c r="R47" s="434" t="s">
        <v>330</v>
      </c>
      <c r="S47" s="369"/>
    </row>
    <row r="48" spans="2:19" ht="30" hidden="1" customHeight="1" outlineLevel="1" x14ac:dyDescent="0.25">
      <c r="B48" s="878"/>
      <c r="C48" s="878"/>
      <c r="D48" s="374" t="s">
        <v>326</v>
      </c>
      <c r="E48" s="374" t="s">
        <v>327</v>
      </c>
      <c r="F48" s="434" t="s">
        <v>328</v>
      </c>
      <c r="G48" s="438"/>
      <c r="H48" s="374" t="s">
        <v>326</v>
      </c>
      <c r="I48" s="374" t="s">
        <v>327</v>
      </c>
      <c r="J48" s="434" t="s">
        <v>328</v>
      </c>
      <c r="K48" s="437"/>
      <c r="L48" s="374" t="s">
        <v>326</v>
      </c>
      <c r="M48" s="374" t="s">
        <v>327</v>
      </c>
      <c r="N48" s="434" t="s">
        <v>328</v>
      </c>
      <c r="O48" s="437"/>
      <c r="P48" s="374" t="s">
        <v>326</v>
      </c>
      <c r="Q48" s="374" t="s">
        <v>327</v>
      </c>
      <c r="R48" s="434" t="s">
        <v>328</v>
      </c>
      <c r="S48" s="437"/>
    </row>
    <row r="49" spans="2:19" ht="30" hidden="1" customHeight="1" outlineLevel="1" x14ac:dyDescent="0.25">
      <c r="B49" s="878"/>
      <c r="C49" s="878"/>
      <c r="D49" s="929"/>
      <c r="E49" s="929"/>
      <c r="F49" s="434" t="s">
        <v>329</v>
      </c>
      <c r="G49" s="436"/>
      <c r="H49" s="906"/>
      <c r="I49" s="906"/>
      <c r="J49" s="434" t="s">
        <v>329</v>
      </c>
      <c r="K49" s="435"/>
      <c r="L49" s="906"/>
      <c r="M49" s="906"/>
      <c r="N49" s="434" t="s">
        <v>329</v>
      </c>
      <c r="O49" s="435"/>
      <c r="P49" s="906"/>
      <c r="Q49" s="906"/>
      <c r="R49" s="434" t="s">
        <v>329</v>
      </c>
      <c r="S49" s="435"/>
    </row>
    <row r="50" spans="2:19" ht="30" hidden="1" customHeight="1" outlineLevel="1" x14ac:dyDescent="0.25">
      <c r="B50" s="879"/>
      <c r="C50" s="879"/>
      <c r="D50" s="930"/>
      <c r="E50" s="930"/>
      <c r="F50" s="434" t="s">
        <v>330</v>
      </c>
      <c r="G50" s="371"/>
      <c r="H50" s="907"/>
      <c r="I50" s="907"/>
      <c r="J50" s="434" t="s">
        <v>330</v>
      </c>
      <c r="K50" s="369"/>
      <c r="L50" s="907"/>
      <c r="M50" s="907"/>
      <c r="N50" s="434" t="s">
        <v>330</v>
      </c>
      <c r="O50" s="369"/>
      <c r="P50" s="907"/>
      <c r="Q50" s="907"/>
      <c r="R50" s="434" t="s">
        <v>330</v>
      </c>
      <c r="S50" s="369"/>
    </row>
    <row r="51" spans="2:19" ht="30" customHeight="1" collapsed="1" thickBot="1" x14ac:dyDescent="0.3">
      <c r="C51" s="365"/>
    </row>
    <row r="52" spans="2:19" ht="30" hidden="1" customHeight="1" thickBot="1" x14ac:dyDescent="0.3">
      <c r="D52" s="862" t="s">
        <v>301</v>
      </c>
      <c r="E52" s="863"/>
      <c r="F52" s="863"/>
      <c r="G52" s="864"/>
      <c r="H52" s="862" t="s">
        <v>302</v>
      </c>
      <c r="I52" s="863"/>
      <c r="J52" s="863"/>
      <c r="K52" s="864"/>
      <c r="L52" s="862" t="s">
        <v>303</v>
      </c>
      <c r="M52" s="863"/>
      <c r="N52" s="863"/>
      <c r="O52" s="864"/>
      <c r="P52" s="862" t="s">
        <v>304</v>
      </c>
      <c r="Q52" s="863"/>
      <c r="R52" s="863"/>
      <c r="S52" s="864"/>
    </row>
    <row r="53" spans="2:19" ht="30" hidden="1" customHeight="1" x14ac:dyDescent="0.25">
      <c r="B53" s="869" t="s">
        <v>331</v>
      </c>
      <c r="C53" s="869" t="s">
        <v>332</v>
      </c>
      <c r="D53" s="880" t="s">
        <v>333</v>
      </c>
      <c r="E53" s="934"/>
      <c r="F53" s="406" t="s">
        <v>300</v>
      </c>
      <c r="G53" s="433" t="s">
        <v>334</v>
      </c>
      <c r="H53" s="880" t="s">
        <v>333</v>
      </c>
      <c r="I53" s="934"/>
      <c r="J53" s="406" t="s">
        <v>300</v>
      </c>
      <c r="K53" s="433" t="s">
        <v>334</v>
      </c>
      <c r="L53" s="880" t="s">
        <v>333</v>
      </c>
      <c r="M53" s="934"/>
      <c r="N53" s="406" t="s">
        <v>300</v>
      </c>
      <c r="O53" s="433" t="s">
        <v>334</v>
      </c>
      <c r="P53" s="880" t="s">
        <v>333</v>
      </c>
      <c r="Q53" s="934"/>
      <c r="R53" s="406" t="s">
        <v>300</v>
      </c>
      <c r="S53" s="433" t="s">
        <v>334</v>
      </c>
    </row>
    <row r="54" spans="2:19" ht="45" hidden="1" customHeight="1" x14ac:dyDescent="0.25">
      <c r="B54" s="897"/>
      <c r="C54" s="897"/>
      <c r="D54" s="431" t="s">
        <v>310</v>
      </c>
      <c r="E54" s="432"/>
      <c r="F54" s="898"/>
      <c r="G54" s="900"/>
      <c r="H54" s="431" t="s">
        <v>310</v>
      </c>
      <c r="I54" s="430"/>
      <c r="J54" s="908"/>
      <c r="K54" s="910"/>
      <c r="L54" s="431" t="s">
        <v>310</v>
      </c>
      <c r="M54" s="430"/>
      <c r="N54" s="908"/>
      <c r="O54" s="910"/>
      <c r="P54" s="431" t="s">
        <v>310</v>
      </c>
      <c r="Q54" s="430"/>
      <c r="R54" s="908"/>
      <c r="S54" s="910"/>
    </row>
    <row r="55" spans="2:19" ht="45" hidden="1" customHeight="1" x14ac:dyDescent="0.25">
      <c r="B55" s="870"/>
      <c r="C55" s="870"/>
      <c r="D55" s="429" t="s">
        <v>318</v>
      </c>
      <c r="E55" s="398"/>
      <c r="F55" s="899"/>
      <c r="G55" s="901"/>
      <c r="H55" s="429" t="s">
        <v>318</v>
      </c>
      <c r="I55" s="397"/>
      <c r="J55" s="909"/>
      <c r="K55" s="911"/>
      <c r="L55" s="429" t="s">
        <v>318</v>
      </c>
      <c r="M55" s="397"/>
      <c r="N55" s="909"/>
      <c r="O55" s="911"/>
      <c r="P55" s="429" t="s">
        <v>318</v>
      </c>
      <c r="Q55" s="397"/>
      <c r="R55" s="909"/>
      <c r="S55" s="911"/>
    </row>
    <row r="56" spans="2:19" ht="30" hidden="1" customHeight="1" x14ac:dyDescent="0.25">
      <c r="B56" s="877" t="s">
        <v>335</v>
      </c>
      <c r="C56" s="877" t="s">
        <v>336</v>
      </c>
      <c r="D56" s="374" t="s">
        <v>337</v>
      </c>
      <c r="E56" s="505" t="s">
        <v>338</v>
      </c>
      <c r="F56" s="873" t="s">
        <v>339</v>
      </c>
      <c r="G56" s="940"/>
      <c r="H56" s="374" t="s">
        <v>337</v>
      </c>
      <c r="I56" s="505" t="s">
        <v>338</v>
      </c>
      <c r="J56" s="873" t="s">
        <v>339</v>
      </c>
      <c r="K56" s="940"/>
      <c r="L56" s="374" t="s">
        <v>337</v>
      </c>
      <c r="M56" s="505" t="s">
        <v>338</v>
      </c>
      <c r="N56" s="873" t="s">
        <v>339</v>
      </c>
      <c r="O56" s="940"/>
      <c r="P56" s="374" t="s">
        <v>337</v>
      </c>
      <c r="Q56" s="505" t="s">
        <v>338</v>
      </c>
      <c r="R56" s="873" t="s">
        <v>339</v>
      </c>
      <c r="S56" s="940"/>
    </row>
    <row r="57" spans="2:19" ht="30" hidden="1" customHeight="1" x14ac:dyDescent="0.25">
      <c r="B57" s="878"/>
      <c r="C57" s="879"/>
      <c r="D57" s="380"/>
      <c r="E57" s="394"/>
      <c r="F57" s="920"/>
      <c r="G57" s="921"/>
      <c r="H57" s="375"/>
      <c r="I57" s="390"/>
      <c r="J57" s="924"/>
      <c r="K57" s="925"/>
      <c r="L57" s="375"/>
      <c r="M57" s="390"/>
      <c r="N57" s="924"/>
      <c r="O57" s="925"/>
      <c r="P57" s="375"/>
      <c r="Q57" s="390"/>
      <c r="R57" s="924"/>
      <c r="S57" s="925"/>
    </row>
    <row r="58" spans="2:19" ht="30" hidden="1" customHeight="1" x14ac:dyDescent="0.25">
      <c r="B58" s="878"/>
      <c r="C58" s="877" t="s">
        <v>340</v>
      </c>
      <c r="D58" s="428" t="s">
        <v>339</v>
      </c>
      <c r="E58" s="499" t="s">
        <v>322</v>
      </c>
      <c r="F58" s="374" t="s">
        <v>300</v>
      </c>
      <c r="G58" s="500" t="s">
        <v>334</v>
      </c>
      <c r="H58" s="428" t="s">
        <v>339</v>
      </c>
      <c r="I58" s="499" t="s">
        <v>322</v>
      </c>
      <c r="J58" s="374" t="s">
        <v>300</v>
      </c>
      <c r="K58" s="500" t="s">
        <v>334</v>
      </c>
      <c r="L58" s="428" t="s">
        <v>339</v>
      </c>
      <c r="M58" s="499" t="s">
        <v>322</v>
      </c>
      <c r="N58" s="374" t="s">
        <v>300</v>
      </c>
      <c r="O58" s="500" t="s">
        <v>334</v>
      </c>
      <c r="P58" s="428" t="s">
        <v>339</v>
      </c>
      <c r="Q58" s="499" t="s">
        <v>322</v>
      </c>
      <c r="R58" s="374" t="s">
        <v>300</v>
      </c>
      <c r="S58" s="500" t="s">
        <v>334</v>
      </c>
    </row>
    <row r="59" spans="2:19" ht="30" hidden="1" customHeight="1" x14ac:dyDescent="0.25">
      <c r="B59" s="879"/>
      <c r="C59" s="985"/>
      <c r="D59" s="427"/>
      <c r="E59" s="426"/>
      <c r="F59" s="378"/>
      <c r="G59" s="425"/>
      <c r="H59" s="424"/>
      <c r="I59" s="423"/>
      <c r="J59" s="382"/>
      <c r="K59" s="383"/>
      <c r="L59" s="424"/>
      <c r="M59" s="423"/>
      <c r="N59" s="382"/>
      <c r="O59" s="383"/>
      <c r="P59" s="424"/>
      <c r="Q59" s="423"/>
      <c r="R59" s="382"/>
      <c r="S59" s="383"/>
    </row>
    <row r="60" spans="2:19" ht="30" hidden="1" customHeight="1" x14ac:dyDescent="0.25">
      <c r="B60" s="902" t="s">
        <v>736</v>
      </c>
      <c r="C60" s="902" t="s">
        <v>834</v>
      </c>
      <c r="D60" s="422" t="s">
        <v>826</v>
      </c>
      <c r="E60" s="489" t="s">
        <v>322</v>
      </c>
      <c r="F60" s="351" t="s">
        <v>300</v>
      </c>
      <c r="G60" s="496" t="s">
        <v>334</v>
      </c>
      <c r="H60" s="422" t="s">
        <v>826</v>
      </c>
      <c r="I60" s="489" t="s">
        <v>322</v>
      </c>
      <c r="J60" s="351" t="s">
        <v>300</v>
      </c>
      <c r="K60" s="496" t="s">
        <v>334</v>
      </c>
      <c r="L60" s="422" t="s">
        <v>826</v>
      </c>
      <c r="M60" s="489" t="s">
        <v>322</v>
      </c>
      <c r="N60" s="351" t="s">
        <v>300</v>
      </c>
      <c r="O60" s="496" t="s">
        <v>334</v>
      </c>
      <c r="P60" s="422" t="s">
        <v>826</v>
      </c>
      <c r="Q60" s="489" t="s">
        <v>322</v>
      </c>
      <c r="R60" s="351" t="s">
        <v>300</v>
      </c>
      <c r="S60" s="496" t="s">
        <v>334</v>
      </c>
    </row>
    <row r="61" spans="2:19" ht="52.35" hidden="1" customHeight="1" x14ac:dyDescent="0.25">
      <c r="B61" s="902"/>
      <c r="C61" s="902"/>
      <c r="D61" s="421"/>
      <c r="E61" s="420"/>
      <c r="F61" s="355"/>
      <c r="G61" s="419"/>
      <c r="H61" s="418"/>
      <c r="I61" s="417"/>
      <c r="J61" s="416"/>
      <c r="K61" s="415"/>
      <c r="L61" s="418"/>
      <c r="M61" s="417"/>
      <c r="N61" s="416"/>
      <c r="O61" s="415"/>
      <c r="P61" s="418"/>
      <c r="Q61" s="417"/>
      <c r="R61" s="416"/>
      <c r="S61" s="415"/>
    </row>
    <row r="62" spans="2:19" ht="30" hidden="1" customHeight="1" thickBot="1" x14ac:dyDescent="0.3">
      <c r="B62" s="364"/>
      <c r="C62" s="414"/>
    </row>
    <row r="63" spans="2:19" ht="30" customHeight="1" thickBot="1" x14ac:dyDescent="0.3">
      <c r="B63" s="364"/>
      <c r="C63" s="364"/>
      <c r="D63" s="862" t="s">
        <v>301</v>
      </c>
      <c r="E63" s="863"/>
      <c r="F63" s="863"/>
      <c r="G63" s="863"/>
      <c r="H63" s="862" t="s">
        <v>302</v>
      </c>
      <c r="I63" s="863"/>
      <c r="J63" s="863"/>
      <c r="K63" s="864"/>
      <c r="L63" s="863" t="s">
        <v>303</v>
      </c>
      <c r="M63" s="863"/>
      <c r="N63" s="863"/>
      <c r="O63" s="863"/>
      <c r="P63" s="862" t="s">
        <v>304</v>
      </c>
      <c r="Q63" s="863"/>
      <c r="R63" s="863"/>
      <c r="S63" s="864"/>
    </row>
    <row r="64" spans="2:19" ht="30" customHeight="1" x14ac:dyDescent="0.25">
      <c r="B64" s="869" t="s">
        <v>341</v>
      </c>
      <c r="C64" s="912" t="s">
        <v>342</v>
      </c>
      <c r="D64" s="927" t="s">
        <v>343</v>
      </c>
      <c r="E64" s="928"/>
      <c r="F64" s="880" t="s">
        <v>300</v>
      </c>
      <c r="G64" s="881"/>
      <c r="H64" s="943" t="s">
        <v>343</v>
      </c>
      <c r="I64" s="928"/>
      <c r="J64" s="880" t="s">
        <v>300</v>
      </c>
      <c r="K64" s="882"/>
      <c r="L64" s="943" t="s">
        <v>343</v>
      </c>
      <c r="M64" s="928"/>
      <c r="N64" s="880" t="s">
        <v>300</v>
      </c>
      <c r="O64" s="882"/>
      <c r="P64" s="943" t="s">
        <v>343</v>
      </c>
      <c r="Q64" s="928"/>
      <c r="R64" s="880" t="s">
        <v>300</v>
      </c>
      <c r="S64" s="882"/>
    </row>
    <row r="65" spans="2:19" ht="36.75" customHeight="1" x14ac:dyDescent="0.25">
      <c r="B65" s="870"/>
      <c r="C65" s="913"/>
      <c r="D65" s="914">
        <v>0</v>
      </c>
      <c r="E65" s="915"/>
      <c r="F65" s="916" t="s">
        <v>482</v>
      </c>
      <c r="G65" s="917"/>
      <c r="H65" s="918">
        <v>6.93E-2</v>
      </c>
      <c r="I65" s="919"/>
      <c r="J65" s="922" t="s">
        <v>427</v>
      </c>
      <c r="K65" s="923"/>
      <c r="L65" s="944"/>
      <c r="M65" s="945"/>
      <c r="N65" s="922"/>
      <c r="O65" s="923"/>
      <c r="P65" s="944"/>
      <c r="Q65" s="945"/>
      <c r="R65" s="922"/>
      <c r="S65" s="923"/>
    </row>
    <row r="66" spans="2:19" ht="45" customHeight="1" x14ac:dyDescent="0.25">
      <c r="B66" s="877" t="s">
        <v>344</v>
      </c>
      <c r="C66" s="912" t="s">
        <v>654</v>
      </c>
      <c r="D66" s="374" t="s">
        <v>345</v>
      </c>
      <c r="E66" s="374" t="s">
        <v>346</v>
      </c>
      <c r="F66" s="873" t="s">
        <v>347</v>
      </c>
      <c r="G66" s="940"/>
      <c r="H66" s="413" t="s">
        <v>345</v>
      </c>
      <c r="I66" s="374" t="s">
        <v>346</v>
      </c>
      <c r="J66" s="939" t="s">
        <v>347</v>
      </c>
      <c r="K66" s="940"/>
      <c r="L66" s="413" t="s">
        <v>345</v>
      </c>
      <c r="M66" s="374" t="s">
        <v>346</v>
      </c>
      <c r="N66" s="939" t="s">
        <v>347</v>
      </c>
      <c r="O66" s="940"/>
      <c r="P66" s="413" t="s">
        <v>345</v>
      </c>
      <c r="Q66" s="374" t="s">
        <v>346</v>
      </c>
      <c r="R66" s="939" t="s">
        <v>347</v>
      </c>
      <c r="S66" s="940"/>
    </row>
    <row r="67" spans="2:19" ht="27" customHeight="1" thickBot="1" x14ac:dyDescent="0.3">
      <c r="B67" s="879"/>
      <c r="C67" s="913"/>
      <c r="D67" s="380">
        <v>0</v>
      </c>
      <c r="E67" s="394">
        <v>0</v>
      </c>
      <c r="F67" s="984" t="s">
        <v>508</v>
      </c>
      <c r="G67" s="984"/>
      <c r="H67" s="412">
        <v>5584</v>
      </c>
      <c r="I67" s="555">
        <v>0.41</v>
      </c>
      <c r="J67" s="941" t="s">
        <v>494</v>
      </c>
      <c r="K67" s="942"/>
      <c r="L67" s="375"/>
      <c r="M67" s="390"/>
      <c r="N67" s="941"/>
      <c r="O67" s="942"/>
      <c r="P67" s="375"/>
      <c r="Q67" s="390"/>
      <c r="R67" s="941"/>
      <c r="S67" s="942"/>
    </row>
    <row r="68" spans="2:19" ht="33.75" customHeight="1" x14ac:dyDescent="0.25">
      <c r="B68" s="902" t="s">
        <v>737</v>
      </c>
      <c r="C68" s="851" t="s">
        <v>738</v>
      </c>
      <c r="D68" s="351" t="s">
        <v>739</v>
      </c>
      <c r="E68" s="351" t="s">
        <v>827</v>
      </c>
      <c r="F68" s="854" t="s">
        <v>347</v>
      </c>
      <c r="G68" s="936"/>
      <c r="H68" s="411" t="s">
        <v>740</v>
      </c>
      <c r="I68" s="351" t="s">
        <v>827</v>
      </c>
      <c r="J68" s="935" t="s">
        <v>347</v>
      </c>
      <c r="K68" s="936"/>
      <c r="L68" s="411" t="s">
        <v>740</v>
      </c>
      <c r="M68" s="351" t="s">
        <v>827</v>
      </c>
      <c r="N68" s="935" t="s">
        <v>347</v>
      </c>
      <c r="O68" s="936"/>
      <c r="P68" s="411" t="s">
        <v>740</v>
      </c>
      <c r="Q68" s="351" t="s">
        <v>827</v>
      </c>
      <c r="R68" s="935" t="s">
        <v>347</v>
      </c>
      <c r="S68" s="936"/>
    </row>
    <row r="69" spans="2:19" ht="33.75" customHeight="1" x14ac:dyDescent="0.25">
      <c r="B69" s="902"/>
      <c r="C69" s="853"/>
      <c r="D69" s="357"/>
      <c r="E69" s="410"/>
      <c r="F69" s="949"/>
      <c r="G69" s="949"/>
      <c r="H69" s="352"/>
      <c r="I69" s="409"/>
      <c r="J69" s="937"/>
      <c r="K69" s="938"/>
      <c r="L69" s="352"/>
      <c r="M69" s="409"/>
      <c r="N69" s="937"/>
      <c r="O69" s="938"/>
      <c r="P69" s="352"/>
      <c r="Q69" s="409"/>
      <c r="R69" s="937"/>
      <c r="S69" s="938"/>
    </row>
    <row r="70" spans="2:19" ht="33.75" customHeight="1" x14ac:dyDescent="0.25">
      <c r="B70" s="902"/>
      <c r="C70" s="851" t="s">
        <v>741</v>
      </c>
      <c r="D70" s="351" t="s">
        <v>742</v>
      </c>
      <c r="E70" s="351" t="s">
        <v>339</v>
      </c>
      <c r="F70" s="854" t="s">
        <v>744</v>
      </c>
      <c r="G70" s="936"/>
      <c r="H70" s="411" t="s">
        <v>742</v>
      </c>
      <c r="I70" s="351" t="s">
        <v>743</v>
      </c>
      <c r="J70" s="935" t="s">
        <v>322</v>
      </c>
      <c r="K70" s="936"/>
      <c r="L70" s="411" t="s">
        <v>742</v>
      </c>
      <c r="M70" s="351" t="s">
        <v>743</v>
      </c>
      <c r="N70" s="935" t="s">
        <v>322</v>
      </c>
      <c r="O70" s="936"/>
      <c r="P70" s="411" t="s">
        <v>742</v>
      </c>
      <c r="Q70" s="351" t="s">
        <v>743</v>
      </c>
      <c r="R70" s="935" t="s">
        <v>322</v>
      </c>
      <c r="S70" s="936"/>
    </row>
    <row r="71" spans="2:19" ht="33.75" customHeight="1" thickBot="1" x14ac:dyDescent="0.3">
      <c r="B71" s="902"/>
      <c r="C71" s="853"/>
      <c r="D71" s="357"/>
      <c r="E71" s="410"/>
      <c r="F71" s="949"/>
      <c r="G71" s="949"/>
      <c r="H71" s="352"/>
      <c r="I71" s="409"/>
      <c r="J71" s="937"/>
      <c r="K71" s="938"/>
      <c r="L71" s="352"/>
      <c r="M71" s="409"/>
      <c r="N71" s="937"/>
      <c r="O71" s="938"/>
      <c r="P71" s="352"/>
      <c r="Q71" s="409"/>
      <c r="R71" s="937"/>
      <c r="S71" s="938"/>
    </row>
    <row r="72" spans="2:19" ht="37.5" hidden="1" customHeight="1" thickBot="1" x14ac:dyDescent="0.3">
      <c r="B72" s="364"/>
      <c r="C72" s="364"/>
      <c r="D72" s="862" t="s">
        <v>301</v>
      </c>
      <c r="E72" s="863"/>
      <c r="F72" s="863"/>
      <c r="G72" s="864"/>
      <c r="H72" s="862" t="s">
        <v>302</v>
      </c>
      <c r="I72" s="863"/>
      <c r="J72" s="863"/>
      <c r="K72" s="864"/>
      <c r="L72" s="862" t="s">
        <v>303</v>
      </c>
      <c r="M72" s="863"/>
      <c r="N72" s="863"/>
      <c r="O72" s="863"/>
      <c r="P72" s="863" t="s">
        <v>302</v>
      </c>
      <c r="Q72" s="863"/>
      <c r="R72" s="863"/>
      <c r="S72" s="864"/>
    </row>
    <row r="73" spans="2:19" ht="37.5" hidden="1" customHeight="1" x14ac:dyDescent="0.25">
      <c r="B73" s="869" t="s">
        <v>348</v>
      </c>
      <c r="C73" s="869" t="s">
        <v>349</v>
      </c>
      <c r="D73" s="408" t="s">
        <v>350</v>
      </c>
      <c r="E73" s="406" t="s">
        <v>351</v>
      </c>
      <c r="F73" s="880" t="s">
        <v>352</v>
      </c>
      <c r="G73" s="882"/>
      <c r="H73" s="408" t="s">
        <v>350</v>
      </c>
      <c r="I73" s="406" t="s">
        <v>351</v>
      </c>
      <c r="J73" s="880" t="s">
        <v>352</v>
      </c>
      <c r="K73" s="882"/>
      <c r="L73" s="408" t="s">
        <v>350</v>
      </c>
      <c r="M73" s="406" t="s">
        <v>351</v>
      </c>
      <c r="N73" s="880" t="s">
        <v>352</v>
      </c>
      <c r="O73" s="882"/>
      <c r="P73" s="408" t="s">
        <v>350</v>
      </c>
      <c r="Q73" s="406" t="s">
        <v>351</v>
      </c>
      <c r="R73" s="880" t="s">
        <v>352</v>
      </c>
      <c r="S73" s="882"/>
    </row>
    <row r="74" spans="2:19" ht="44.25" hidden="1" customHeight="1" x14ac:dyDescent="0.25">
      <c r="B74" s="897"/>
      <c r="C74" s="870"/>
      <c r="D74" s="404"/>
      <c r="E74" s="393"/>
      <c r="F74" s="987"/>
      <c r="G74" s="988"/>
      <c r="H74" s="403"/>
      <c r="I74" s="389"/>
      <c r="J74" s="946"/>
      <c r="K74" s="947"/>
      <c r="L74" s="403"/>
      <c r="M74" s="389"/>
      <c r="N74" s="946"/>
      <c r="O74" s="947"/>
      <c r="P74" s="403"/>
      <c r="Q74" s="389"/>
      <c r="R74" s="946"/>
      <c r="S74" s="947"/>
    </row>
    <row r="75" spans="2:19" ht="36.75" hidden="1" customHeight="1" x14ac:dyDescent="0.25">
      <c r="B75" s="897"/>
      <c r="C75" s="869" t="s">
        <v>652</v>
      </c>
      <c r="D75" s="374" t="s">
        <v>300</v>
      </c>
      <c r="E75" s="503" t="s">
        <v>353</v>
      </c>
      <c r="F75" s="873" t="s">
        <v>354</v>
      </c>
      <c r="G75" s="940"/>
      <c r="H75" s="374" t="s">
        <v>300</v>
      </c>
      <c r="I75" s="503" t="s">
        <v>353</v>
      </c>
      <c r="J75" s="873" t="s">
        <v>354</v>
      </c>
      <c r="K75" s="940"/>
      <c r="L75" s="374" t="s">
        <v>300</v>
      </c>
      <c r="M75" s="503" t="s">
        <v>353</v>
      </c>
      <c r="N75" s="873" t="s">
        <v>354</v>
      </c>
      <c r="O75" s="940"/>
      <c r="P75" s="374" t="s">
        <v>300</v>
      </c>
      <c r="Q75" s="503" t="s">
        <v>353</v>
      </c>
      <c r="R75" s="873" t="s">
        <v>354</v>
      </c>
      <c r="S75" s="940"/>
    </row>
    <row r="76" spans="2:19" ht="30" hidden="1" customHeight="1" x14ac:dyDescent="0.25">
      <c r="B76" s="897"/>
      <c r="C76" s="897"/>
      <c r="D76" s="378"/>
      <c r="E76" s="393"/>
      <c r="F76" s="916"/>
      <c r="G76" s="948"/>
      <c r="H76" s="382"/>
      <c r="I76" s="389"/>
      <c r="J76" s="922"/>
      <c r="K76" s="923"/>
      <c r="L76" s="382"/>
      <c r="M76" s="389"/>
      <c r="N76" s="922"/>
      <c r="O76" s="923"/>
      <c r="P76" s="382"/>
      <c r="Q76" s="389"/>
      <c r="R76" s="922"/>
      <c r="S76" s="923"/>
    </row>
    <row r="77" spans="2:19" ht="30" hidden="1" customHeight="1" outlineLevel="1" x14ac:dyDescent="0.25">
      <c r="B77" s="897"/>
      <c r="C77" s="897"/>
      <c r="D77" s="378"/>
      <c r="E77" s="393"/>
      <c r="F77" s="916"/>
      <c r="G77" s="948"/>
      <c r="H77" s="382"/>
      <c r="I77" s="389"/>
      <c r="J77" s="922"/>
      <c r="K77" s="923"/>
      <c r="L77" s="382"/>
      <c r="M77" s="389"/>
      <c r="N77" s="922"/>
      <c r="O77" s="923"/>
      <c r="P77" s="382"/>
      <c r="Q77" s="389"/>
      <c r="R77" s="922"/>
      <c r="S77" s="923"/>
    </row>
    <row r="78" spans="2:19" ht="30" hidden="1" customHeight="1" outlineLevel="1" x14ac:dyDescent="0.25">
      <c r="B78" s="897"/>
      <c r="C78" s="897"/>
      <c r="D78" s="378"/>
      <c r="E78" s="393"/>
      <c r="F78" s="916"/>
      <c r="G78" s="948"/>
      <c r="H78" s="382"/>
      <c r="I78" s="389"/>
      <c r="J78" s="922"/>
      <c r="K78" s="923"/>
      <c r="L78" s="382"/>
      <c r="M78" s="389"/>
      <c r="N78" s="922"/>
      <c r="O78" s="923"/>
      <c r="P78" s="382"/>
      <c r="Q78" s="389"/>
      <c r="R78" s="922"/>
      <c r="S78" s="923"/>
    </row>
    <row r="79" spans="2:19" ht="30" hidden="1" customHeight="1" outlineLevel="1" x14ac:dyDescent="0.25">
      <c r="B79" s="897"/>
      <c r="C79" s="897"/>
      <c r="D79" s="378"/>
      <c r="E79" s="393"/>
      <c r="F79" s="916"/>
      <c r="G79" s="948"/>
      <c r="H79" s="382"/>
      <c r="I79" s="389"/>
      <c r="J79" s="922"/>
      <c r="K79" s="923"/>
      <c r="L79" s="382"/>
      <c r="M79" s="389"/>
      <c r="N79" s="922"/>
      <c r="O79" s="923"/>
      <c r="P79" s="382"/>
      <c r="Q79" s="389"/>
      <c r="R79" s="922"/>
      <c r="S79" s="923"/>
    </row>
    <row r="80" spans="2:19" ht="30" hidden="1" customHeight="1" outlineLevel="1" x14ac:dyDescent="0.25">
      <c r="B80" s="897"/>
      <c r="C80" s="897"/>
      <c r="D80" s="378"/>
      <c r="E80" s="393"/>
      <c r="F80" s="916"/>
      <c r="G80" s="948"/>
      <c r="H80" s="382"/>
      <c r="I80" s="389"/>
      <c r="J80" s="922"/>
      <c r="K80" s="923"/>
      <c r="L80" s="382"/>
      <c r="M80" s="389"/>
      <c r="N80" s="922"/>
      <c r="O80" s="923"/>
      <c r="P80" s="382"/>
      <c r="Q80" s="389"/>
      <c r="R80" s="922"/>
      <c r="S80" s="923"/>
    </row>
    <row r="81" spans="2:19" ht="30" hidden="1" customHeight="1" outlineLevel="1" x14ac:dyDescent="0.25">
      <c r="B81" s="870"/>
      <c r="C81" s="870"/>
      <c r="D81" s="378"/>
      <c r="E81" s="393"/>
      <c r="F81" s="916"/>
      <c r="G81" s="948"/>
      <c r="H81" s="382"/>
      <c r="I81" s="389"/>
      <c r="J81" s="922"/>
      <c r="K81" s="923"/>
      <c r="L81" s="382"/>
      <c r="M81" s="389"/>
      <c r="N81" s="922"/>
      <c r="O81" s="923"/>
      <c r="P81" s="382"/>
      <c r="Q81" s="389"/>
      <c r="R81" s="922"/>
      <c r="S81" s="923"/>
    </row>
    <row r="82" spans="2:19" ht="35.25" hidden="1" customHeight="1" collapsed="1" x14ac:dyDescent="0.25">
      <c r="B82" s="877" t="s">
        <v>355</v>
      </c>
      <c r="C82" s="832" t="s">
        <v>653</v>
      </c>
      <c r="D82" s="505" t="s">
        <v>356</v>
      </c>
      <c r="E82" s="873" t="s">
        <v>339</v>
      </c>
      <c r="F82" s="874"/>
      <c r="G82" s="373" t="s">
        <v>300</v>
      </c>
      <c r="H82" s="505" t="s">
        <v>356</v>
      </c>
      <c r="I82" s="873" t="s">
        <v>339</v>
      </c>
      <c r="J82" s="874"/>
      <c r="K82" s="373" t="s">
        <v>300</v>
      </c>
      <c r="L82" s="505" t="s">
        <v>356</v>
      </c>
      <c r="M82" s="873" t="s">
        <v>339</v>
      </c>
      <c r="N82" s="874"/>
      <c r="O82" s="373" t="s">
        <v>300</v>
      </c>
      <c r="P82" s="505" t="s">
        <v>356</v>
      </c>
      <c r="Q82" s="873" t="s">
        <v>339</v>
      </c>
      <c r="R82" s="874"/>
      <c r="S82" s="373" t="s">
        <v>300</v>
      </c>
    </row>
    <row r="83" spans="2:19" ht="35.25" hidden="1" customHeight="1" x14ac:dyDescent="0.25">
      <c r="B83" s="878"/>
      <c r="C83" s="832"/>
      <c r="D83" s="495"/>
      <c r="E83" s="893"/>
      <c r="F83" s="894"/>
      <c r="G83" s="377"/>
      <c r="H83" s="494"/>
      <c r="I83" s="895"/>
      <c r="J83" s="896"/>
      <c r="K83" s="384"/>
      <c r="L83" s="494"/>
      <c r="M83" s="895"/>
      <c r="N83" s="896"/>
      <c r="O83" s="384"/>
      <c r="P83" s="494"/>
      <c r="Q83" s="895"/>
      <c r="R83" s="896"/>
      <c r="S83" s="384"/>
    </row>
    <row r="84" spans="2:19" ht="35.25" hidden="1" customHeight="1" outlineLevel="1" x14ac:dyDescent="0.25">
      <c r="B84" s="878"/>
      <c r="C84" s="832"/>
      <c r="D84" s="495"/>
      <c r="E84" s="893"/>
      <c r="F84" s="894"/>
      <c r="G84" s="377"/>
      <c r="H84" s="494"/>
      <c r="I84" s="895"/>
      <c r="J84" s="896"/>
      <c r="K84" s="384"/>
      <c r="L84" s="494"/>
      <c r="M84" s="895"/>
      <c r="N84" s="896"/>
      <c r="O84" s="384"/>
      <c r="P84" s="494"/>
      <c r="Q84" s="895"/>
      <c r="R84" s="896"/>
      <c r="S84" s="384"/>
    </row>
    <row r="85" spans="2:19" ht="35.25" hidden="1" customHeight="1" outlineLevel="1" x14ac:dyDescent="0.25">
      <c r="B85" s="878"/>
      <c r="C85" s="832"/>
      <c r="D85" s="495"/>
      <c r="E85" s="893"/>
      <c r="F85" s="894"/>
      <c r="G85" s="377"/>
      <c r="H85" s="494"/>
      <c r="I85" s="895"/>
      <c r="J85" s="896"/>
      <c r="K85" s="384"/>
      <c r="L85" s="494"/>
      <c r="M85" s="895"/>
      <c r="N85" s="896"/>
      <c r="O85" s="384"/>
      <c r="P85" s="494"/>
      <c r="Q85" s="895"/>
      <c r="R85" s="896"/>
      <c r="S85" s="384"/>
    </row>
    <row r="86" spans="2:19" ht="35.25" hidden="1" customHeight="1" outlineLevel="1" x14ac:dyDescent="0.25">
      <c r="B86" s="878"/>
      <c r="C86" s="832"/>
      <c r="D86" s="495"/>
      <c r="E86" s="893"/>
      <c r="F86" s="894"/>
      <c r="G86" s="377"/>
      <c r="H86" s="494"/>
      <c r="I86" s="895"/>
      <c r="J86" s="896"/>
      <c r="K86" s="384"/>
      <c r="L86" s="494"/>
      <c r="M86" s="895"/>
      <c r="N86" s="896"/>
      <c r="O86" s="384"/>
      <c r="P86" s="494"/>
      <c r="Q86" s="895"/>
      <c r="R86" s="896"/>
      <c r="S86" s="384"/>
    </row>
    <row r="87" spans="2:19" ht="35.25" hidden="1" customHeight="1" outlineLevel="1" x14ac:dyDescent="0.25">
      <c r="B87" s="878"/>
      <c r="C87" s="832"/>
      <c r="D87" s="495"/>
      <c r="E87" s="893"/>
      <c r="F87" s="894"/>
      <c r="G87" s="377"/>
      <c r="H87" s="494"/>
      <c r="I87" s="895"/>
      <c r="J87" s="896"/>
      <c r="K87" s="384"/>
      <c r="L87" s="494"/>
      <c r="M87" s="895"/>
      <c r="N87" s="896"/>
      <c r="O87" s="384"/>
      <c r="P87" s="494"/>
      <c r="Q87" s="895"/>
      <c r="R87" s="896"/>
      <c r="S87" s="384"/>
    </row>
    <row r="88" spans="2:19" ht="33" hidden="1" customHeight="1" outlineLevel="1" x14ac:dyDescent="0.25">
      <c r="B88" s="879"/>
      <c r="C88" s="832"/>
      <c r="D88" s="495"/>
      <c r="E88" s="893"/>
      <c r="F88" s="894"/>
      <c r="G88" s="377"/>
      <c r="H88" s="494"/>
      <c r="I88" s="895"/>
      <c r="J88" s="896"/>
      <c r="K88" s="384"/>
      <c r="L88" s="494"/>
      <c r="M88" s="895"/>
      <c r="N88" s="896"/>
      <c r="O88" s="384"/>
      <c r="P88" s="494"/>
      <c r="Q88" s="895"/>
      <c r="R88" s="896"/>
      <c r="S88" s="384"/>
    </row>
    <row r="89" spans="2:19" ht="31.5" hidden="1" customHeight="1" collapsed="1" thickBot="1" x14ac:dyDescent="0.3">
      <c r="B89" s="364"/>
      <c r="C89" s="407"/>
    </row>
    <row r="90" spans="2:19" ht="30.75" customHeight="1" thickBot="1" x14ac:dyDescent="0.3">
      <c r="B90" s="364"/>
      <c r="C90" s="364"/>
      <c r="D90" s="862" t="s">
        <v>301</v>
      </c>
      <c r="E90" s="863"/>
      <c r="F90" s="863"/>
      <c r="G90" s="864"/>
      <c r="H90" s="862" t="s">
        <v>302</v>
      </c>
      <c r="I90" s="863"/>
      <c r="J90" s="863"/>
      <c r="K90" s="864"/>
      <c r="L90" s="863" t="s">
        <v>303</v>
      </c>
      <c r="M90" s="863"/>
      <c r="N90" s="863"/>
      <c r="O90" s="863"/>
      <c r="P90" s="863" t="s">
        <v>302</v>
      </c>
      <c r="Q90" s="863"/>
      <c r="R90" s="863"/>
      <c r="S90" s="864"/>
    </row>
    <row r="91" spans="2:19" ht="30.75" customHeight="1" x14ac:dyDescent="0.25">
      <c r="B91" s="869" t="s">
        <v>357</v>
      </c>
      <c r="C91" s="869" t="s">
        <v>358</v>
      </c>
      <c r="D91" s="880" t="s">
        <v>359</v>
      </c>
      <c r="E91" s="934"/>
      <c r="F91" s="406" t="s">
        <v>300</v>
      </c>
      <c r="G91" s="405" t="s">
        <v>339</v>
      </c>
      <c r="H91" s="986" t="s">
        <v>359</v>
      </c>
      <c r="I91" s="934"/>
      <c r="J91" s="406" t="s">
        <v>300</v>
      </c>
      <c r="K91" s="405" t="s">
        <v>339</v>
      </c>
      <c r="L91" s="986" t="s">
        <v>359</v>
      </c>
      <c r="M91" s="934"/>
      <c r="N91" s="406" t="s">
        <v>300</v>
      </c>
      <c r="O91" s="405" t="s">
        <v>339</v>
      </c>
      <c r="P91" s="986" t="s">
        <v>359</v>
      </c>
      <c r="Q91" s="934"/>
      <c r="R91" s="406" t="s">
        <v>300</v>
      </c>
      <c r="S91" s="405" t="s">
        <v>339</v>
      </c>
    </row>
    <row r="92" spans="2:19" ht="29.25" customHeight="1" x14ac:dyDescent="0.25">
      <c r="B92" s="870"/>
      <c r="C92" s="870"/>
      <c r="D92" s="916"/>
      <c r="E92" s="992"/>
      <c r="F92" s="404"/>
      <c r="G92" s="392"/>
      <c r="H92" s="501" t="s">
        <v>512</v>
      </c>
      <c r="I92" s="502"/>
      <c r="J92" s="403" t="s">
        <v>479</v>
      </c>
      <c r="K92" s="388" t="s">
        <v>397</v>
      </c>
      <c r="L92" s="501"/>
      <c r="M92" s="502"/>
      <c r="N92" s="403"/>
      <c r="O92" s="388"/>
      <c r="P92" s="501"/>
      <c r="Q92" s="502"/>
      <c r="R92" s="403"/>
      <c r="S92" s="388"/>
    </row>
    <row r="93" spans="2:19" ht="45" customHeight="1" x14ac:dyDescent="0.25">
      <c r="B93" s="689" t="s">
        <v>360</v>
      </c>
      <c r="C93" s="912" t="s">
        <v>361</v>
      </c>
      <c r="D93" s="374" t="s">
        <v>362</v>
      </c>
      <c r="E93" s="374" t="s">
        <v>363</v>
      </c>
      <c r="F93" s="505" t="s">
        <v>364</v>
      </c>
      <c r="G93" s="373" t="s">
        <v>365</v>
      </c>
      <c r="H93" s="374" t="s">
        <v>362</v>
      </c>
      <c r="I93" s="374" t="s">
        <v>363</v>
      </c>
      <c r="J93" s="505" t="s">
        <v>364</v>
      </c>
      <c r="K93" s="373" t="s">
        <v>365</v>
      </c>
      <c r="L93" s="374" t="s">
        <v>362</v>
      </c>
      <c r="M93" s="374" t="s">
        <v>363</v>
      </c>
      <c r="N93" s="505" t="s">
        <v>364</v>
      </c>
      <c r="O93" s="373" t="s">
        <v>365</v>
      </c>
      <c r="P93" s="374" t="s">
        <v>362</v>
      </c>
      <c r="Q93" s="374" t="s">
        <v>363</v>
      </c>
      <c r="R93" s="505" t="s">
        <v>364</v>
      </c>
      <c r="S93" s="373" t="s">
        <v>365</v>
      </c>
    </row>
    <row r="94" spans="2:19" ht="29.25" customHeight="1" x14ac:dyDescent="0.25">
      <c r="B94" s="689"/>
      <c r="C94" s="971"/>
      <c r="D94" s="969"/>
      <c r="E94" s="967"/>
      <c r="F94" s="969"/>
      <c r="G94" s="982"/>
      <c r="H94" s="978" t="s">
        <v>266</v>
      </c>
      <c r="I94" s="978">
        <v>18</v>
      </c>
      <c r="J94" s="978" t="s">
        <v>518</v>
      </c>
      <c r="K94" s="965" t="s">
        <v>512</v>
      </c>
      <c r="L94" s="978"/>
      <c r="M94" s="978"/>
      <c r="N94" s="978"/>
      <c r="O94" s="965"/>
      <c r="P94" s="978"/>
      <c r="Q94" s="978"/>
      <c r="R94" s="978"/>
      <c r="S94" s="965"/>
    </row>
    <row r="95" spans="2:19" ht="29.25" customHeight="1" x14ac:dyDescent="0.25">
      <c r="B95" s="689"/>
      <c r="C95" s="971"/>
      <c r="D95" s="970"/>
      <c r="E95" s="968"/>
      <c r="F95" s="970"/>
      <c r="G95" s="983"/>
      <c r="H95" s="979"/>
      <c r="I95" s="979"/>
      <c r="J95" s="979"/>
      <c r="K95" s="966"/>
      <c r="L95" s="979"/>
      <c r="M95" s="979"/>
      <c r="N95" s="979"/>
      <c r="O95" s="966"/>
      <c r="P95" s="979"/>
      <c r="Q95" s="979"/>
      <c r="R95" s="979"/>
      <c r="S95" s="966"/>
    </row>
    <row r="96" spans="2:19" ht="60" hidden="1" outlineLevel="1" x14ac:dyDescent="0.25">
      <c r="B96" s="689"/>
      <c r="C96" s="971"/>
      <c r="D96" s="374" t="s">
        <v>362</v>
      </c>
      <c r="E96" s="374" t="s">
        <v>363</v>
      </c>
      <c r="F96" s="505" t="s">
        <v>364</v>
      </c>
      <c r="G96" s="373" t="s">
        <v>365</v>
      </c>
      <c r="H96" s="374" t="s">
        <v>362</v>
      </c>
      <c r="I96" s="374" t="s">
        <v>363</v>
      </c>
      <c r="J96" s="505" t="s">
        <v>364</v>
      </c>
      <c r="K96" s="373" t="s">
        <v>365</v>
      </c>
      <c r="L96" s="374" t="s">
        <v>362</v>
      </c>
      <c r="M96" s="374" t="s">
        <v>363</v>
      </c>
      <c r="N96" s="505" t="s">
        <v>364</v>
      </c>
      <c r="O96" s="373" t="s">
        <v>365</v>
      </c>
      <c r="P96" s="374" t="s">
        <v>362</v>
      </c>
      <c r="Q96" s="374" t="s">
        <v>363</v>
      </c>
      <c r="R96" s="505" t="s">
        <v>364</v>
      </c>
      <c r="S96" s="373" t="s">
        <v>365</v>
      </c>
    </row>
    <row r="97" spans="2:19" ht="29.25" hidden="1" customHeight="1" outlineLevel="1" x14ac:dyDescent="0.25">
      <c r="B97" s="689"/>
      <c r="C97" s="971"/>
      <c r="D97" s="969"/>
      <c r="E97" s="967"/>
      <c r="F97" s="969"/>
      <c r="G97" s="982"/>
      <c r="H97" s="978"/>
      <c r="I97" s="978"/>
      <c r="J97" s="978"/>
      <c r="K97" s="965"/>
      <c r="L97" s="978"/>
      <c r="M97" s="978"/>
      <c r="N97" s="978"/>
      <c r="O97" s="965"/>
      <c r="P97" s="978"/>
      <c r="Q97" s="978"/>
      <c r="R97" s="978"/>
      <c r="S97" s="965"/>
    </row>
    <row r="98" spans="2:19" ht="29.25" hidden="1" customHeight="1" outlineLevel="1" x14ac:dyDescent="0.25">
      <c r="B98" s="689"/>
      <c r="C98" s="971"/>
      <c r="D98" s="970"/>
      <c r="E98" s="968"/>
      <c r="F98" s="970"/>
      <c r="G98" s="983"/>
      <c r="H98" s="979"/>
      <c r="I98" s="979"/>
      <c r="J98" s="979"/>
      <c r="K98" s="966"/>
      <c r="L98" s="979"/>
      <c r="M98" s="979"/>
      <c r="N98" s="979"/>
      <c r="O98" s="966"/>
      <c r="P98" s="979"/>
      <c r="Q98" s="979"/>
      <c r="R98" s="979"/>
      <c r="S98" s="966"/>
    </row>
    <row r="99" spans="2:19" ht="60" hidden="1" outlineLevel="1" x14ac:dyDescent="0.25">
      <c r="B99" s="689"/>
      <c r="C99" s="971"/>
      <c r="D99" s="374" t="s">
        <v>362</v>
      </c>
      <c r="E99" s="374" t="s">
        <v>363</v>
      </c>
      <c r="F99" s="505" t="s">
        <v>364</v>
      </c>
      <c r="G99" s="373" t="s">
        <v>365</v>
      </c>
      <c r="H99" s="374" t="s">
        <v>362</v>
      </c>
      <c r="I99" s="374" t="s">
        <v>363</v>
      </c>
      <c r="J99" s="505" t="s">
        <v>364</v>
      </c>
      <c r="K99" s="373" t="s">
        <v>365</v>
      </c>
      <c r="L99" s="374" t="s">
        <v>362</v>
      </c>
      <c r="M99" s="374" t="s">
        <v>363</v>
      </c>
      <c r="N99" s="505" t="s">
        <v>364</v>
      </c>
      <c r="O99" s="373" t="s">
        <v>365</v>
      </c>
      <c r="P99" s="374" t="s">
        <v>362</v>
      </c>
      <c r="Q99" s="374" t="s">
        <v>363</v>
      </c>
      <c r="R99" s="505" t="s">
        <v>364</v>
      </c>
      <c r="S99" s="373" t="s">
        <v>365</v>
      </c>
    </row>
    <row r="100" spans="2:19" ht="29.25" hidden="1" customHeight="1" outlineLevel="1" x14ac:dyDescent="0.25">
      <c r="B100" s="689"/>
      <c r="C100" s="971"/>
      <c r="D100" s="969"/>
      <c r="E100" s="967"/>
      <c r="F100" s="969"/>
      <c r="G100" s="982"/>
      <c r="H100" s="978"/>
      <c r="I100" s="978"/>
      <c r="J100" s="978"/>
      <c r="K100" s="965"/>
      <c r="L100" s="978"/>
      <c r="M100" s="978"/>
      <c r="N100" s="978"/>
      <c r="O100" s="965"/>
      <c r="P100" s="978"/>
      <c r="Q100" s="978"/>
      <c r="R100" s="978"/>
      <c r="S100" s="965"/>
    </row>
    <row r="101" spans="2:19" ht="29.25" hidden="1" customHeight="1" outlineLevel="1" x14ac:dyDescent="0.25">
      <c r="B101" s="689"/>
      <c r="C101" s="971"/>
      <c r="D101" s="970"/>
      <c r="E101" s="968"/>
      <c r="F101" s="970"/>
      <c r="G101" s="983"/>
      <c r="H101" s="979"/>
      <c r="I101" s="979"/>
      <c r="J101" s="979"/>
      <c r="K101" s="966"/>
      <c r="L101" s="979"/>
      <c r="M101" s="979"/>
      <c r="N101" s="979"/>
      <c r="O101" s="966"/>
      <c r="P101" s="979"/>
      <c r="Q101" s="979"/>
      <c r="R101" s="979"/>
      <c r="S101" s="966"/>
    </row>
    <row r="102" spans="2:19" ht="60" hidden="1" outlineLevel="1" x14ac:dyDescent="0.25">
      <c r="B102" s="689"/>
      <c r="C102" s="971"/>
      <c r="D102" s="374" t="s">
        <v>362</v>
      </c>
      <c r="E102" s="374" t="s">
        <v>363</v>
      </c>
      <c r="F102" s="505" t="s">
        <v>364</v>
      </c>
      <c r="G102" s="373" t="s">
        <v>365</v>
      </c>
      <c r="H102" s="374" t="s">
        <v>362</v>
      </c>
      <c r="I102" s="374" t="s">
        <v>363</v>
      </c>
      <c r="J102" s="505" t="s">
        <v>364</v>
      </c>
      <c r="K102" s="373" t="s">
        <v>365</v>
      </c>
      <c r="L102" s="374" t="s">
        <v>362</v>
      </c>
      <c r="M102" s="374" t="s">
        <v>363</v>
      </c>
      <c r="N102" s="505" t="s">
        <v>364</v>
      </c>
      <c r="O102" s="373" t="s">
        <v>365</v>
      </c>
      <c r="P102" s="374" t="s">
        <v>362</v>
      </c>
      <c r="Q102" s="374" t="s">
        <v>363</v>
      </c>
      <c r="R102" s="505" t="s">
        <v>364</v>
      </c>
      <c r="S102" s="373" t="s">
        <v>365</v>
      </c>
    </row>
    <row r="103" spans="2:19" ht="29.25" hidden="1" customHeight="1" outlineLevel="1" x14ac:dyDescent="0.25">
      <c r="B103" s="689"/>
      <c r="C103" s="971"/>
      <c r="D103" s="969"/>
      <c r="E103" s="967"/>
      <c r="F103" s="969"/>
      <c r="G103" s="982"/>
      <c r="H103" s="978"/>
      <c r="I103" s="978"/>
      <c r="J103" s="978"/>
      <c r="K103" s="965"/>
      <c r="L103" s="978"/>
      <c r="M103" s="978"/>
      <c r="N103" s="978"/>
      <c r="O103" s="965"/>
      <c r="P103" s="978"/>
      <c r="Q103" s="978"/>
      <c r="R103" s="978"/>
      <c r="S103" s="965"/>
    </row>
    <row r="104" spans="2:19" ht="29.25" hidden="1" customHeight="1" outlineLevel="1" x14ac:dyDescent="0.25">
      <c r="B104" s="689"/>
      <c r="C104" s="913"/>
      <c r="D104" s="970"/>
      <c r="E104" s="968"/>
      <c r="F104" s="970"/>
      <c r="G104" s="983"/>
      <c r="H104" s="979"/>
      <c r="I104" s="979"/>
      <c r="J104" s="979"/>
      <c r="K104" s="966"/>
      <c r="L104" s="979"/>
      <c r="M104" s="979"/>
      <c r="N104" s="979"/>
      <c r="O104" s="966"/>
      <c r="P104" s="979"/>
      <c r="Q104" s="979"/>
      <c r="R104" s="979"/>
      <c r="S104" s="966"/>
    </row>
    <row r="105" spans="2:19" ht="15.75" collapsed="1" thickBot="1" x14ac:dyDescent="0.3">
      <c r="B105" s="364"/>
      <c r="C105" s="364"/>
    </row>
    <row r="106" spans="2:19" ht="15.75" thickBot="1" x14ac:dyDescent="0.3">
      <c r="B106" s="364"/>
      <c r="C106" s="364"/>
      <c r="D106" s="862" t="s">
        <v>301</v>
      </c>
      <c r="E106" s="863"/>
      <c r="F106" s="863"/>
      <c r="G106" s="864"/>
      <c r="H106" s="989" t="s">
        <v>366</v>
      </c>
      <c r="I106" s="990"/>
      <c r="J106" s="990"/>
      <c r="K106" s="991"/>
      <c r="L106" s="989" t="s">
        <v>303</v>
      </c>
      <c r="M106" s="990"/>
      <c r="N106" s="990"/>
      <c r="O106" s="991"/>
      <c r="P106" s="989" t="s">
        <v>304</v>
      </c>
      <c r="Q106" s="990"/>
      <c r="R106" s="990"/>
      <c r="S106" s="991"/>
    </row>
    <row r="107" spans="2:19" ht="33.75" customHeight="1" x14ac:dyDescent="0.25">
      <c r="B107" s="960" t="s">
        <v>367</v>
      </c>
      <c r="C107" s="869" t="s">
        <v>368</v>
      </c>
      <c r="D107" s="497" t="s">
        <v>369</v>
      </c>
      <c r="E107" s="402" t="s">
        <v>370</v>
      </c>
      <c r="F107" s="880" t="s">
        <v>371</v>
      </c>
      <c r="G107" s="882"/>
      <c r="H107" s="497" t="s">
        <v>369</v>
      </c>
      <c r="I107" s="402" t="s">
        <v>370</v>
      </c>
      <c r="J107" s="880" t="s">
        <v>371</v>
      </c>
      <c r="K107" s="882"/>
      <c r="L107" s="497" t="s">
        <v>369</v>
      </c>
      <c r="M107" s="402" t="s">
        <v>370</v>
      </c>
      <c r="N107" s="880" t="s">
        <v>371</v>
      </c>
      <c r="O107" s="882"/>
      <c r="P107" s="497" t="s">
        <v>369</v>
      </c>
      <c r="Q107" s="402" t="s">
        <v>370</v>
      </c>
      <c r="R107" s="880" t="s">
        <v>371</v>
      </c>
      <c r="S107" s="882"/>
    </row>
    <row r="108" spans="2:19" ht="30" customHeight="1" x14ac:dyDescent="0.25">
      <c r="B108" s="961"/>
      <c r="C108" s="870"/>
      <c r="D108" s="395"/>
      <c r="E108" s="401"/>
      <c r="F108" s="916"/>
      <c r="G108" s="948"/>
      <c r="H108" s="385">
        <v>2810</v>
      </c>
      <c r="I108" s="397">
        <v>0.41</v>
      </c>
      <c r="J108" s="963" t="s">
        <v>473</v>
      </c>
      <c r="K108" s="964"/>
      <c r="L108" s="391"/>
      <c r="M108" s="400"/>
      <c r="N108" s="963"/>
      <c r="O108" s="964"/>
      <c r="P108" s="391"/>
      <c r="Q108" s="400"/>
      <c r="R108" s="963"/>
      <c r="S108" s="964"/>
    </row>
    <row r="109" spans="2:19" ht="32.25" customHeight="1" x14ac:dyDescent="0.25">
      <c r="B109" s="961"/>
      <c r="C109" s="883" t="s">
        <v>372</v>
      </c>
      <c r="D109" s="396" t="s">
        <v>369</v>
      </c>
      <c r="E109" s="374" t="s">
        <v>370</v>
      </c>
      <c r="F109" s="374" t="s">
        <v>373</v>
      </c>
      <c r="G109" s="500" t="s">
        <v>374</v>
      </c>
      <c r="H109" s="396" t="s">
        <v>369</v>
      </c>
      <c r="I109" s="374" t="s">
        <v>370</v>
      </c>
      <c r="J109" s="374" t="s">
        <v>373</v>
      </c>
      <c r="K109" s="500" t="s">
        <v>374</v>
      </c>
      <c r="L109" s="396" t="s">
        <v>369</v>
      </c>
      <c r="M109" s="374" t="s">
        <v>370</v>
      </c>
      <c r="N109" s="374" t="s">
        <v>373</v>
      </c>
      <c r="O109" s="500" t="s">
        <v>374</v>
      </c>
      <c r="P109" s="396" t="s">
        <v>369</v>
      </c>
      <c r="Q109" s="374" t="s">
        <v>370</v>
      </c>
      <c r="R109" s="374" t="s">
        <v>373</v>
      </c>
      <c r="S109" s="500" t="s">
        <v>374</v>
      </c>
    </row>
    <row r="110" spans="2:19" ht="27.75" customHeight="1" x14ac:dyDescent="0.25">
      <c r="B110" s="961"/>
      <c r="C110" s="884"/>
      <c r="D110" s="399">
        <v>0</v>
      </c>
      <c r="E110" s="398">
        <v>0</v>
      </c>
      <c r="F110" s="393"/>
      <c r="G110" s="392"/>
      <c r="H110" s="385"/>
      <c r="I110" s="397"/>
      <c r="J110" s="389"/>
      <c r="K110" s="388"/>
      <c r="L110" s="391"/>
      <c r="M110" s="390"/>
      <c r="N110" s="389"/>
      <c r="O110" s="388"/>
      <c r="P110" s="391"/>
      <c r="Q110" s="390"/>
      <c r="R110" s="389"/>
      <c r="S110" s="388"/>
    </row>
    <row r="111" spans="2:19" ht="27.75" customHeight="1" outlineLevel="1" x14ac:dyDescent="0.25">
      <c r="B111" s="961"/>
      <c r="C111" s="884"/>
      <c r="D111" s="396" t="s">
        <v>369</v>
      </c>
      <c r="E111" s="374" t="s">
        <v>370</v>
      </c>
      <c r="F111" s="374" t="s">
        <v>373</v>
      </c>
      <c r="G111" s="500" t="s">
        <v>374</v>
      </c>
      <c r="H111" s="396" t="s">
        <v>369</v>
      </c>
      <c r="I111" s="374" t="s">
        <v>370</v>
      </c>
      <c r="J111" s="374" t="s">
        <v>373</v>
      </c>
      <c r="K111" s="500" t="s">
        <v>374</v>
      </c>
      <c r="L111" s="396" t="s">
        <v>369</v>
      </c>
      <c r="M111" s="374" t="s">
        <v>370</v>
      </c>
      <c r="N111" s="374" t="s">
        <v>373</v>
      </c>
      <c r="O111" s="500" t="s">
        <v>374</v>
      </c>
      <c r="P111" s="396" t="s">
        <v>369</v>
      </c>
      <c r="Q111" s="374" t="s">
        <v>370</v>
      </c>
      <c r="R111" s="374" t="s">
        <v>373</v>
      </c>
      <c r="S111" s="500" t="s">
        <v>374</v>
      </c>
    </row>
    <row r="112" spans="2:19" ht="27.75" customHeight="1" outlineLevel="1" x14ac:dyDescent="0.25">
      <c r="B112" s="961"/>
      <c r="C112" s="884"/>
      <c r="D112" s="395"/>
      <c r="E112" s="394"/>
      <c r="F112" s="393"/>
      <c r="G112" s="392"/>
      <c r="H112" s="391"/>
      <c r="I112" s="390"/>
      <c r="J112" s="389"/>
      <c r="K112" s="388"/>
      <c r="L112" s="391"/>
      <c r="M112" s="390"/>
      <c r="N112" s="389"/>
      <c r="O112" s="388"/>
      <c r="P112" s="391"/>
      <c r="Q112" s="390"/>
      <c r="R112" s="389"/>
      <c r="S112" s="388"/>
    </row>
    <row r="113" spans="2:19" ht="27.75" customHeight="1" outlineLevel="1" x14ac:dyDescent="0.25">
      <c r="B113" s="961"/>
      <c r="C113" s="884"/>
      <c r="D113" s="396" t="s">
        <v>369</v>
      </c>
      <c r="E113" s="374" t="s">
        <v>370</v>
      </c>
      <c r="F113" s="374" t="s">
        <v>373</v>
      </c>
      <c r="G113" s="500" t="s">
        <v>374</v>
      </c>
      <c r="H113" s="396" t="s">
        <v>369</v>
      </c>
      <c r="I113" s="374" t="s">
        <v>370</v>
      </c>
      <c r="J113" s="374" t="s">
        <v>373</v>
      </c>
      <c r="K113" s="500" t="s">
        <v>374</v>
      </c>
      <c r="L113" s="396" t="s">
        <v>369</v>
      </c>
      <c r="M113" s="374" t="s">
        <v>370</v>
      </c>
      <c r="N113" s="374" t="s">
        <v>373</v>
      </c>
      <c r="O113" s="500" t="s">
        <v>374</v>
      </c>
      <c r="P113" s="396" t="s">
        <v>369</v>
      </c>
      <c r="Q113" s="374" t="s">
        <v>370</v>
      </c>
      <c r="R113" s="374" t="s">
        <v>373</v>
      </c>
      <c r="S113" s="500" t="s">
        <v>374</v>
      </c>
    </row>
    <row r="114" spans="2:19" ht="27.75" customHeight="1" outlineLevel="1" x14ac:dyDescent="0.25">
      <c r="B114" s="961"/>
      <c r="C114" s="884"/>
      <c r="D114" s="395"/>
      <c r="E114" s="394"/>
      <c r="F114" s="393"/>
      <c r="G114" s="392"/>
      <c r="H114" s="391"/>
      <c r="I114" s="390"/>
      <c r="J114" s="389"/>
      <c r="K114" s="388"/>
      <c r="L114" s="391"/>
      <c r="M114" s="390"/>
      <c r="N114" s="389"/>
      <c r="O114" s="388"/>
      <c r="P114" s="391"/>
      <c r="Q114" s="390"/>
      <c r="R114" s="389"/>
      <c r="S114" s="388"/>
    </row>
    <row r="115" spans="2:19" ht="27.75" customHeight="1" outlineLevel="1" x14ac:dyDescent="0.25">
      <c r="B115" s="961"/>
      <c r="C115" s="884"/>
      <c r="D115" s="396" t="s">
        <v>369</v>
      </c>
      <c r="E115" s="374" t="s">
        <v>370</v>
      </c>
      <c r="F115" s="374" t="s">
        <v>373</v>
      </c>
      <c r="G115" s="500" t="s">
        <v>374</v>
      </c>
      <c r="H115" s="396" t="s">
        <v>369</v>
      </c>
      <c r="I115" s="374" t="s">
        <v>370</v>
      </c>
      <c r="J115" s="374" t="s">
        <v>373</v>
      </c>
      <c r="K115" s="500" t="s">
        <v>374</v>
      </c>
      <c r="L115" s="396" t="s">
        <v>369</v>
      </c>
      <c r="M115" s="374" t="s">
        <v>370</v>
      </c>
      <c r="N115" s="374" t="s">
        <v>373</v>
      </c>
      <c r="O115" s="500" t="s">
        <v>374</v>
      </c>
      <c r="P115" s="396" t="s">
        <v>369</v>
      </c>
      <c r="Q115" s="374" t="s">
        <v>370</v>
      </c>
      <c r="R115" s="374" t="s">
        <v>373</v>
      </c>
      <c r="S115" s="500" t="s">
        <v>374</v>
      </c>
    </row>
    <row r="116" spans="2:19" ht="27.75" customHeight="1" outlineLevel="1" x14ac:dyDescent="0.25">
      <c r="B116" s="962"/>
      <c r="C116" s="885"/>
      <c r="D116" s="395"/>
      <c r="E116" s="394"/>
      <c r="F116" s="393"/>
      <c r="G116" s="392"/>
      <c r="H116" s="391"/>
      <c r="I116" s="390"/>
      <c r="J116" s="389"/>
      <c r="K116" s="388"/>
      <c r="L116" s="391"/>
      <c r="M116" s="390"/>
      <c r="N116" s="389"/>
      <c r="O116" s="388"/>
      <c r="P116" s="391"/>
      <c r="Q116" s="390"/>
      <c r="R116" s="389"/>
      <c r="S116" s="388"/>
    </row>
    <row r="117" spans="2:19" ht="26.25" customHeight="1" x14ac:dyDescent="0.25">
      <c r="B117" s="903" t="s">
        <v>375</v>
      </c>
      <c r="C117" s="980" t="s">
        <v>376</v>
      </c>
      <c r="D117" s="381" t="s">
        <v>377</v>
      </c>
      <c r="E117" s="381" t="s">
        <v>378</v>
      </c>
      <c r="F117" s="381" t="s">
        <v>300</v>
      </c>
      <c r="G117" s="386" t="s">
        <v>379</v>
      </c>
      <c r="H117" s="387" t="s">
        <v>377</v>
      </c>
      <c r="I117" s="381" t="s">
        <v>378</v>
      </c>
      <c r="J117" s="381" t="s">
        <v>300</v>
      </c>
      <c r="K117" s="386" t="s">
        <v>379</v>
      </c>
      <c r="L117" s="381" t="s">
        <v>377</v>
      </c>
      <c r="M117" s="381" t="s">
        <v>378</v>
      </c>
      <c r="N117" s="381" t="s">
        <v>300</v>
      </c>
      <c r="O117" s="386" t="s">
        <v>379</v>
      </c>
      <c r="P117" s="381" t="s">
        <v>377</v>
      </c>
      <c r="Q117" s="381" t="s">
        <v>378</v>
      </c>
      <c r="R117" s="381" t="s">
        <v>300</v>
      </c>
      <c r="S117" s="386" t="s">
        <v>379</v>
      </c>
    </row>
    <row r="118" spans="2:19" ht="32.25" customHeight="1" x14ac:dyDescent="0.25">
      <c r="B118" s="904"/>
      <c r="C118" s="981"/>
      <c r="D118" s="380">
        <v>0</v>
      </c>
      <c r="E118" s="380" t="s">
        <v>448</v>
      </c>
      <c r="F118" s="380" t="s">
        <v>482</v>
      </c>
      <c r="G118" s="380" t="s">
        <v>571</v>
      </c>
      <c r="H118" s="558" t="s">
        <v>1168</v>
      </c>
      <c r="I118" s="375" t="s">
        <v>448</v>
      </c>
      <c r="J118" s="375" t="s">
        <v>266</v>
      </c>
      <c r="K118" s="384" t="s">
        <v>539</v>
      </c>
      <c r="L118" s="375"/>
      <c r="M118" s="375"/>
      <c r="N118" s="375"/>
      <c r="O118" s="384"/>
      <c r="P118" s="375"/>
      <c r="Q118" s="375"/>
      <c r="R118" s="375"/>
      <c r="S118" s="384"/>
    </row>
    <row r="119" spans="2:19" ht="32.25" customHeight="1" x14ac:dyDescent="0.25">
      <c r="B119" s="904"/>
      <c r="C119" s="556"/>
      <c r="D119" s="380"/>
      <c r="E119" s="551"/>
      <c r="F119" s="495"/>
      <c r="G119" s="551"/>
      <c r="H119" s="558" t="s">
        <v>1169</v>
      </c>
      <c r="I119" s="375" t="s">
        <v>448</v>
      </c>
      <c r="J119" s="494"/>
      <c r="K119" s="384" t="s">
        <v>539</v>
      </c>
      <c r="L119" s="375"/>
      <c r="M119" s="552"/>
      <c r="N119" s="494"/>
      <c r="O119" s="384"/>
      <c r="P119" s="375"/>
      <c r="Q119" s="375"/>
      <c r="R119" s="552"/>
      <c r="S119" s="553"/>
    </row>
    <row r="120" spans="2:19" ht="32.25" customHeight="1" x14ac:dyDescent="0.25">
      <c r="B120" s="904"/>
      <c r="C120" s="556"/>
      <c r="D120" s="380"/>
      <c r="E120" s="551"/>
      <c r="F120" s="495"/>
      <c r="G120" s="551"/>
      <c r="H120" s="558" t="s">
        <v>1170</v>
      </c>
      <c r="I120" s="375" t="s">
        <v>448</v>
      </c>
      <c r="J120" s="494"/>
      <c r="K120" s="384" t="s">
        <v>539</v>
      </c>
      <c r="L120" s="375"/>
      <c r="M120" s="552"/>
      <c r="N120" s="494"/>
      <c r="O120" s="384"/>
      <c r="P120" s="375"/>
      <c r="Q120" s="375"/>
      <c r="R120" s="552"/>
      <c r="S120" s="553"/>
    </row>
    <row r="121" spans="2:19" ht="32.25" customHeight="1" x14ac:dyDescent="0.25">
      <c r="B121" s="904"/>
      <c r="C121" s="556"/>
      <c r="D121" s="380"/>
      <c r="E121" s="551"/>
      <c r="F121" s="495"/>
      <c r="G121" s="551"/>
      <c r="H121" s="558" t="s">
        <v>1171</v>
      </c>
      <c r="I121" s="375" t="s">
        <v>448</v>
      </c>
      <c r="J121" s="494"/>
      <c r="K121" s="384" t="s">
        <v>539</v>
      </c>
      <c r="L121" s="375"/>
      <c r="M121" s="552"/>
      <c r="N121" s="494"/>
      <c r="O121" s="384"/>
      <c r="P121" s="375"/>
      <c r="Q121" s="375"/>
      <c r="R121" s="552"/>
      <c r="S121" s="553"/>
    </row>
    <row r="122" spans="2:19" ht="32.25" customHeight="1" x14ac:dyDescent="0.25">
      <c r="B122" s="904"/>
      <c r="C122" s="556"/>
      <c r="D122" s="380"/>
      <c r="E122" s="551"/>
      <c r="F122" s="495"/>
      <c r="G122" s="551"/>
      <c r="H122" s="558" t="s">
        <v>1172</v>
      </c>
      <c r="I122" s="375" t="s">
        <v>448</v>
      </c>
      <c r="J122" s="494"/>
      <c r="K122" s="384" t="s">
        <v>539</v>
      </c>
      <c r="L122" s="375"/>
      <c r="M122" s="552"/>
      <c r="N122" s="494"/>
      <c r="O122" s="384"/>
      <c r="P122" s="375"/>
      <c r="Q122" s="375"/>
      <c r="R122" s="552"/>
      <c r="S122" s="553"/>
    </row>
    <row r="123" spans="2:19" ht="32.25" customHeight="1" x14ac:dyDescent="0.25">
      <c r="B123" s="904"/>
      <c r="C123" s="556"/>
      <c r="D123" s="380"/>
      <c r="E123" s="551"/>
      <c r="F123" s="495"/>
      <c r="G123" s="551"/>
      <c r="H123" s="558" t="s">
        <v>1173</v>
      </c>
      <c r="I123" s="375" t="s">
        <v>448</v>
      </c>
      <c r="J123" s="494"/>
      <c r="K123" s="384" t="s">
        <v>539</v>
      </c>
      <c r="L123" s="375"/>
      <c r="M123" s="552"/>
      <c r="N123" s="494"/>
      <c r="O123" s="384"/>
      <c r="P123" s="375"/>
      <c r="Q123" s="375"/>
      <c r="R123" s="552"/>
      <c r="S123" s="553"/>
    </row>
    <row r="124" spans="2:19" ht="32.25" customHeight="1" x14ac:dyDescent="0.25">
      <c r="B124" s="904"/>
      <c r="C124" s="883" t="s">
        <v>380</v>
      </c>
      <c r="D124" s="374" t="s">
        <v>381</v>
      </c>
      <c r="E124" s="873" t="s">
        <v>382</v>
      </c>
      <c r="F124" s="874"/>
      <c r="G124" s="373" t="s">
        <v>383</v>
      </c>
      <c r="H124" s="374" t="s">
        <v>381</v>
      </c>
      <c r="I124" s="873" t="s">
        <v>382</v>
      </c>
      <c r="J124" s="874"/>
      <c r="K124" s="373" t="s">
        <v>383</v>
      </c>
      <c r="L124" s="374" t="s">
        <v>381</v>
      </c>
      <c r="M124" s="873" t="s">
        <v>382</v>
      </c>
      <c r="N124" s="874"/>
      <c r="O124" s="373" t="s">
        <v>383</v>
      </c>
      <c r="P124" s="374" t="s">
        <v>381</v>
      </c>
      <c r="Q124" s="374" t="s">
        <v>382</v>
      </c>
      <c r="R124" s="873" t="s">
        <v>382</v>
      </c>
      <c r="S124" s="874"/>
    </row>
    <row r="125" spans="2:19" ht="23.25" customHeight="1" x14ac:dyDescent="0.25">
      <c r="B125" s="904"/>
      <c r="C125" s="884"/>
      <c r="D125" s="372"/>
      <c r="E125" s="875"/>
      <c r="F125" s="876"/>
      <c r="G125" s="371"/>
      <c r="H125" s="370"/>
      <c r="I125" s="871"/>
      <c r="J125" s="872"/>
      <c r="K125" s="383"/>
      <c r="L125" s="370"/>
      <c r="M125" s="871"/>
      <c r="N125" s="872"/>
      <c r="O125" s="369"/>
      <c r="P125" s="370"/>
      <c r="Q125" s="382"/>
      <c r="R125" s="871"/>
      <c r="S125" s="872"/>
    </row>
    <row r="126" spans="2:19" ht="23.25" customHeight="1" outlineLevel="1" x14ac:dyDescent="0.25">
      <c r="B126" s="904"/>
      <c r="C126" s="884"/>
      <c r="D126" s="374" t="s">
        <v>381</v>
      </c>
      <c r="E126" s="873" t="s">
        <v>382</v>
      </c>
      <c r="F126" s="874"/>
      <c r="G126" s="373" t="s">
        <v>383</v>
      </c>
      <c r="H126" s="374" t="s">
        <v>381</v>
      </c>
      <c r="I126" s="873" t="s">
        <v>382</v>
      </c>
      <c r="J126" s="874"/>
      <c r="K126" s="373" t="s">
        <v>383</v>
      </c>
      <c r="L126" s="374" t="s">
        <v>381</v>
      </c>
      <c r="M126" s="873" t="s">
        <v>382</v>
      </c>
      <c r="N126" s="874"/>
      <c r="O126" s="373" t="s">
        <v>383</v>
      </c>
      <c r="P126" s="374" t="s">
        <v>381</v>
      </c>
      <c r="Q126" s="374" t="s">
        <v>382</v>
      </c>
      <c r="R126" s="873" t="s">
        <v>382</v>
      </c>
      <c r="S126" s="874"/>
    </row>
    <row r="127" spans="2:19" ht="23.25" customHeight="1" outlineLevel="1" x14ac:dyDescent="0.25">
      <c r="B127" s="904"/>
      <c r="C127" s="884"/>
      <c r="D127" s="372"/>
      <c r="E127" s="875"/>
      <c r="F127" s="876"/>
      <c r="G127" s="371"/>
      <c r="H127" s="370"/>
      <c r="I127" s="871"/>
      <c r="J127" s="872"/>
      <c r="K127" s="369"/>
      <c r="L127" s="370"/>
      <c r="M127" s="871"/>
      <c r="N127" s="872"/>
      <c r="O127" s="369"/>
      <c r="P127" s="370"/>
      <c r="Q127" s="382"/>
      <c r="R127" s="871"/>
      <c r="S127" s="872"/>
    </row>
    <row r="128" spans="2:19" ht="23.25" customHeight="1" outlineLevel="1" x14ac:dyDescent="0.25">
      <c r="B128" s="904"/>
      <c r="C128" s="884"/>
      <c r="D128" s="374" t="s">
        <v>381</v>
      </c>
      <c r="E128" s="873" t="s">
        <v>382</v>
      </c>
      <c r="F128" s="874"/>
      <c r="G128" s="373" t="s">
        <v>383</v>
      </c>
      <c r="H128" s="374" t="s">
        <v>381</v>
      </c>
      <c r="I128" s="873" t="s">
        <v>382</v>
      </c>
      <c r="J128" s="874"/>
      <c r="K128" s="373" t="s">
        <v>383</v>
      </c>
      <c r="L128" s="374" t="s">
        <v>381</v>
      </c>
      <c r="M128" s="873" t="s">
        <v>382</v>
      </c>
      <c r="N128" s="874"/>
      <c r="O128" s="373" t="s">
        <v>383</v>
      </c>
      <c r="P128" s="374" t="s">
        <v>381</v>
      </c>
      <c r="Q128" s="374" t="s">
        <v>382</v>
      </c>
      <c r="R128" s="873" t="s">
        <v>382</v>
      </c>
      <c r="S128" s="874"/>
    </row>
    <row r="129" spans="2:19" ht="23.25" customHeight="1" outlineLevel="1" x14ac:dyDescent="0.25">
      <c r="B129" s="904"/>
      <c r="C129" s="884"/>
      <c r="D129" s="372"/>
      <c r="E129" s="875"/>
      <c r="F129" s="876"/>
      <c r="G129" s="371"/>
      <c r="H129" s="370"/>
      <c r="I129" s="871"/>
      <c r="J129" s="872"/>
      <c r="K129" s="369"/>
      <c r="L129" s="370"/>
      <c r="M129" s="871"/>
      <c r="N129" s="872"/>
      <c r="O129" s="369"/>
      <c r="P129" s="370"/>
      <c r="Q129" s="382"/>
      <c r="R129" s="871"/>
      <c r="S129" s="872"/>
    </row>
    <row r="130" spans="2:19" ht="23.25" customHeight="1" outlineLevel="1" x14ac:dyDescent="0.25">
      <c r="B130" s="904"/>
      <c r="C130" s="884"/>
      <c r="D130" s="374" t="s">
        <v>381</v>
      </c>
      <c r="E130" s="873" t="s">
        <v>382</v>
      </c>
      <c r="F130" s="874"/>
      <c r="G130" s="373" t="s">
        <v>383</v>
      </c>
      <c r="H130" s="374" t="s">
        <v>381</v>
      </c>
      <c r="I130" s="873" t="s">
        <v>382</v>
      </c>
      <c r="J130" s="874"/>
      <c r="K130" s="373" t="s">
        <v>383</v>
      </c>
      <c r="L130" s="374" t="s">
        <v>381</v>
      </c>
      <c r="M130" s="873" t="s">
        <v>382</v>
      </c>
      <c r="N130" s="874"/>
      <c r="O130" s="373" t="s">
        <v>383</v>
      </c>
      <c r="P130" s="374" t="s">
        <v>381</v>
      </c>
      <c r="Q130" s="374" t="s">
        <v>382</v>
      </c>
      <c r="R130" s="873" t="s">
        <v>382</v>
      </c>
      <c r="S130" s="874"/>
    </row>
    <row r="131" spans="2:19" ht="23.25" customHeight="1" outlineLevel="1" x14ac:dyDescent="0.25">
      <c r="B131" s="905"/>
      <c r="C131" s="885"/>
      <c r="D131" s="372"/>
      <c r="E131" s="875"/>
      <c r="F131" s="876"/>
      <c r="G131" s="371"/>
      <c r="H131" s="370"/>
      <c r="I131" s="871"/>
      <c r="J131" s="872"/>
      <c r="K131" s="369"/>
      <c r="L131" s="370"/>
      <c r="M131" s="871"/>
      <c r="N131" s="872"/>
      <c r="O131" s="369"/>
      <c r="P131" s="370"/>
      <c r="Q131" s="382"/>
      <c r="R131" s="871"/>
      <c r="S131" s="872"/>
    </row>
    <row r="132" spans="2:19" x14ac:dyDescent="0.25">
      <c r="B132" s="364"/>
      <c r="C132" s="364"/>
    </row>
    <row r="133" spans="2:19" ht="15.75" hidden="1" thickBot="1" x14ac:dyDescent="0.3">
      <c r="B133" s="364"/>
      <c r="C133" s="364"/>
      <c r="D133" s="862" t="s">
        <v>301</v>
      </c>
      <c r="E133" s="863"/>
      <c r="F133" s="863"/>
      <c r="G133" s="864"/>
      <c r="H133" s="862" t="s">
        <v>302</v>
      </c>
      <c r="I133" s="863"/>
      <c r="J133" s="863"/>
      <c r="K133" s="864"/>
      <c r="L133" s="863" t="s">
        <v>303</v>
      </c>
      <c r="M133" s="863"/>
      <c r="N133" s="863"/>
      <c r="O133" s="863"/>
      <c r="P133" s="862" t="s">
        <v>304</v>
      </c>
      <c r="Q133" s="863"/>
      <c r="R133" s="863"/>
      <c r="S133" s="864"/>
    </row>
    <row r="134" spans="2:19" hidden="1" x14ac:dyDescent="0.25">
      <c r="B134" s="869" t="s">
        <v>384</v>
      </c>
      <c r="C134" s="869" t="s">
        <v>385</v>
      </c>
      <c r="D134" s="880" t="s">
        <v>386</v>
      </c>
      <c r="E134" s="881"/>
      <c r="F134" s="881"/>
      <c r="G134" s="882"/>
      <c r="H134" s="880" t="s">
        <v>386</v>
      </c>
      <c r="I134" s="881"/>
      <c r="J134" s="881"/>
      <c r="K134" s="882"/>
      <c r="L134" s="880" t="s">
        <v>386</v>
      </c>
      <c r="M134" s="881"/>
      <c r="N134" s="881"/>
      <c r="O134" s="882"/>
      <c r="P134" s="880" t="s">
        <v>386</v>
      </c>
      <c r="Q134" s="881"/>
      <c r="R134" s="881"/>
      <c r="S134" s="882"/>
    </row>
    <row r="135" spans="2:19" ht="45" hidden="1" customHeight="1" x14ac:dyDescent="0.25">
      <c r="B135" s="870"/>
      <c r="C135" s="870"/>
      <c r="D135" s="972"/>
      <c r="E135" s="973"/>
      <c r="F135" s="973"/>
      <c r="G135" s="974"/>
      <c r="H135" s="975"/>
      <c r="I135" s="976"/>
      <c r="J135" s="976"/>
      <c r="K135" s="977"/>
      <c r="L135" s="975"/>
      <c r="M135" s="976"/>
      <c r="N135" s="976"/>
      <c r="O135" s="977"/>
      <c r="P135" s="975"/>
      <c r="Q135" s="976"/>
      <c r="R135" s="976"/>
      <c r="S135" s="977"/>
    </row>
    <row r="136" spans="2:19" ht="32.25" hidden="1" customHeight="1" x14ac:dyDescent="0.25">
      <c r="B136" s="877" t="s">
        <v>387</v>
      </c>
      <c r="C136" s="877" t="s">
        <v>388</v>
      </c>
      <c r="D136" s="381" t="s">
        <v>389</v>
      </c>
      <c r="E136" s="499" t="s">
        <v>300</v>
      </c>
      <c r="F136" s="374" t="s">
        <v>322</v>
      </c>
      <c r="G136" s="373" t="s">
        <v>339</v>
      </c>
      <c r="H136" s="381" t="s">
        <v>389</v>
      </c>
      <c r="I136" s="499" t="s">
        <v>300</v>
      </c>
      <c r="J136" s="374" t="s">
        <v>322</v>
      </c>
      <c r="K136" s="373" t="s">
        <v>339</v>
      </c>
      <c r="L136" s="381" t="s">
        <v>389</v>
      </c>
      <c r="M136" s="499" t="s">
        <v>300</v>
      </c>
      <c r="N136" s="374" t="s">
        <v>322</v>
      </c>
      <c r="O136" s="373" t="s">
        <v>339</v>
      </c>
      <c r="P136" s="381" t="s">
        <v>389</v>
      </c>
      <c r="Q136" s="499" t="s">
        <v>300</v>
      </c>
      <c r="R136" s="374" t="s">
        <v>322</v>
      </c>
      <c r="S136" s="373" t="s">
        <v>339</v>
      </c>
    </row>
    <row r="137" spans="2:19" ht="23.25" hidden="1" customHeight="1" x14ac:dyDescent="0.25">
      <c r="B137" s="878"/>
      <c r="C137" s="879"/>
      <c r="D137" s="380"/>
      <c r="E137" s="379"/>
      <c r="F137" s="378"/>
      <c r="G137" s="377"/>
      <c r="H137" s="375"/>
      <c r="I137" s="376"/>
      <c r="J137" s="375"/>
      <c r="K137" s="504"/>
      <c r="L137" s="375"/>
      <c r="M137" s="376"/>
      <c r="N137" s="375"/>
      <c r="O137" s="504"/>
      <c r="P137" s="375"/>
      <c r="Q137" s="376"/>
      <c r="R137" s="375"/>
      <c r="S137" s="504"/>
    </row>
    <row r="138" spans="2:19" ht="29.25" hidden="1" customHeight="1" x14ac:dyDescent="0.25">
      <c r="B138" s="878"/>
      <c r="C138" s="877" t="s">
        <v>390</v>
      </c>
      <c r="D138" s="374" t="s">
        <v>391</v>
      </c>
      <c r="E138" s="873" t="s">
        <v>392</v>
      </c>
      <c r="F138" s="874"/>
      <c r="G138" s="373" t="s">
        <v>393</v>
      </c>
      <c r="H138" s="374" t="s">
        <v>391</v>
      </c>
      <c r="I138" s="873" t="s">
        <v>392</v>
      </c>
      <c r="J138" s="874"/>
      <c r="K138" s="373" t="s">
        <v>393</v>
      </c>
      <c r="L138" s="374" t="s">
        <v>391</v>
      </c>
      <c r="M138" s="873" t="s">
        <v>392</v>
      </c>
      <c r="N138" s="874"/>
      <c r="O138" s="373" t="s">
        <v>393</v>
      </c>
      <c r="P138" s="374" t="s">
        <v>391</v>
      </c>
      <c r="Q138" s="873" t="s">
        <v>392</v>
      </c>
      <c r="R138" s="874"/>
      <c r="S138" s="373" t="s">
        <v>393</v>
      </c>
    </row>
    <row r="139" spans="2:19" ht="36.6" hidden="1" customHeight="1" x14ac:dyDescent="0.25">
      <c r="B139" s="879"/>
      <c r="C139" s="879"/>
      <c r="D139" s="372"/>
      <c r="E139" s="875"/>
      <c r="F139" s="876"/>
      <c r="G139" s="371"/>
      <c r="H139" s="370"/>
      <c r="I139" s="871"/>
      <c r="J139" s="872"/>
      <c r="K139" s="369"/>
      <c r="L139" s="370"/>
      <c r="M139" s="871"/>
      <c r="N139" s="872"/>
      <c r="O139" s="369"/>
      <c r="P139" s="370"/>
      <c r="Q139" s="871"/>
      <c r="R139" s="872"/>
      <c r="S139" s="369"/>
    </row>
    <row r="140" spans="2:19" ht="15.75" hidden="1" thickBot="1" x14ac:dyDescent="0.3"/>
    <row r="141" spans="2:19" ht="15.75" hidden="1" thickBot="1" x14ac:dyDescent="0.3"/>
    <row r="142" spans="2:19" ht="15.75" hidden="1" thickBot="1" x14ac:dyDescent="0.3"/>
    <row r="143" spans="2:19" ht="15.75" hidden="1" thickBot="1" x14ac:dyDescent="0.3"/>
    <row r="144" spans="2:19" ht="15.75" hidden="1" thickBot="1" x14ac:dyDescent="0.3"/>
    <row r="145" spans="2:12" ht="15.75" hidden="1" thickBot="1" x14ac:dyDescent="0.3">
      <c r="D145" t="s">
        <v>394</v>
      </c>
    </row>
    <row r="146" spans="2:12" ht="15.75" hidden="1" thickBot="1" x14ac:dyDescent="0.3">
      <c r="D146" t="s">
        <v>395</v>
      </c>
      <c r="E146" t="s">
        <v>396</v>
      </c>
      <c r="F146" t="s">
        <v>397</v>
      </c>
      <c r="H146" t="s">
        <v>398</v>
      </c>
      <c r="I146" t="s">
        <v>399</v>
      </c>
    </row>
    <row r="147" spans="2:12" ht="15.75" hidden="1" thickBot="1" x14ac:dyDescent="0.3">
      <c r="D147" t="s">
        <v>400</v>
      </c>
      <c r="E147" t="s">
        <v>401</v>
      </c>
      <c r="F147" t="s">
        <v>402</v>
      </c>
      <c r="H147" t="s">
        <v>403</v>
      </c>
      <c r="I147" t="s">
        <v>404</v>
      </c>
    </row>
    <row r="148" spans="2:12" ht="15.75" hidden="1" thickBot="1" x14ac:dyDescent="0.3">
      <c r="D148" t="s">
        <v>405</v>
      </c>
      <c r="E148" t="s">
        <v>406</v>
      </c>
      <c r="F148" t="s">
        <v>407</v>
      </c>
      <c r="H148" t="s">
        <v>408</v>
      </c>
      <c r="I148" t="s">
        <v>409</v>
      </c>
    </row>
    <row r="149" spans="2:12" ht="15.75" hidden="1" thickBot="1" x14ac:dyDescent="0.3">
      <c r="D149" t="s">
        <v>410</v>
      </c>
      <c r="F149" t="s">
        <v>411</v>
      </c>
      <c r="G149" t="s">
        <v>412</v>
      </c>
      <c r="H149" t="s">
        <v>413</v>
      </c>
      <c r="I149" t="s">
        <v>414</v>
      </c>
      <c r="K149" t="s">
        <v>415</v>
      </c>
    </row>
    <row r="150" spans="2:12" ht="15.75" hidden="1" thickBot="1" x14ac:dyDescent="0.3">
      <c r="D150" t="s">
        <v>416</v>
      </c>
      <c r="F150" t="s">
        <v>417</v>
      </c>
      <c r="G150" t="s">
        <v>418</v>
      </c>
      <c r="H150" t="s">
        <v>419</v>
      </c>
      <c r="I150" t="s">
        <v>420</v>
      </c>
      <c r="K150" t="s">
        <v>421</v>
      </c>
      <c r="L150" t="s">
        <v>422</v>
      </c>
    </row>
    <row r="151" spans="2:12" ht="15.75" hidden="1" thickBot="1" x14ac:dyDescent="0.3">
      <c r="D151" t="s">
        <v>423</v>
      </c>
      <c r="E151" s="368" t="s">
        <v>424</v>
      </c>
      <c r="G151" t="s">
        <v>425</v>
      </c>
      <c r="H151" t="s">
        <v>426</v>
      </c>
      <c r="K151" t="s">
        <v>427</v>
      </c>
      <c r="L151" t="s">
        <v>428</v>
      </c>
    </row>
    <row r="152" spans="2:12" ht="15.75" hidden="1" thickBot="1" x14ac:dyDescent="0.3">
      <c r="D152" t="s">
        <v>429</v>
      </c>
      <c r="E152" s="367" t="s">
        <v>430</v>
      </c>
      <c r="K152" t="s">
        <v>431</v>
      </c>
      <c r="L152" t="s">
        <v>432</v>
      </c>
    </row>
    <row r="153" spans="2:12" ht="15.75" hidden="1" thickBot="1" x14ac:dyDescent="0.3">
      <c r="E153" s="366" t="s">
        <v>433</v>
      </c>
      <c r="H153" t="s">
        <v>434</v>
      </c>
      <c r="K153" t="s">
        <v>435</v>
      </c>
      <c r="L153" t="s">
        <v>436</v>
      </c>
    </row>
    <row r="154" spans="2:12" ht="15.75" hidden="1" thickBot="1" x14ac:dyDescent="0.3">
      <c r="H154" t="s">
        <v>437</v>
      </c>
      <c r="K154" t="s">
        <v>438</v>
      </c>
      <c r="L154" t="s">
        <v>439</v>
      </c>
    </row>
    <row r="155" spans="2:12" ht="15.75" hidden="1" thickBot="1" x14ac:dyDescent="0.3">
      <c r="H155" t="s">
        <v>440</v>
      </c>
      <c r="K155" t="s">
        <v>441</v>
      </c>
      <c r="L155" t="s">
        <v>442</v>
      </c>
    </row>
    <row r="156" spans="2:12" ht="15.75" hidden="1" thickBot="1" x14ac:dyDescent="0.3">
      <c r="B156" t="s">
        <v>443</v>
      </c>
      <c r="C156" t="s">
        <v>444</v>
      </c>
      <c r="D156" t="s">
        <v>443</v>
      </c>
      <c r="G156" t="s">
        <v>445</v>
      </c>
      <c r="H156" t="s">
        <v>446</v>
      </c>
      <c r="J156" t="s">
        <v>266</v>
      </c>
      <c r="K156" t="s">
        <v>447</v>
      </c>
      <c r="L156" t="s">
        <v>448</v>
      </c>
    </row>
    <row r="157" spans="2:12" ht="15.75" hidden="1" thickBot="1" x14ac:dyDescent="0.3">
      <c r="B157">
        <v>1</v>
      </c>
      <c r="C157" t="s">
        <v>449</v>
      </c>
      <c r="D157" t="s">
        <v>450</v>
      </c>
      <c r="E157" t="s">
        <v>339</v>
      </c>
      <c r="F157" t="s">
        <v>11</v>
      </c>
      <c r="G157" t="s">
        <v>451</v>
      </c>
      <c r="H157" t="s">
        <v>452</v>
      </c>
      <c r="J157" t="s">
        <v>427</v>
      </c>
      <c r="K157" t="s">
        <v>453</v>
      </c>
    </row>
    <row r="158" spans="2:12" ht="15.75" hidden="1" thickBot="1" x14ac:dyDescent="0.3">
      <c r="B158">
        <v>2</v>
      </c>
      <c r="C158" t="s">
        <v>454</v>
      </c>
      <c r="D158" t="s">
        <v>455</v>
      </c>
      <c r="E158" t="s">
        <v>322</v>
      </c>
      <c r="F158" t="s">
        <v>18</v>
      </c>
      <c r="G158" t="s">
        <v>456</v>
      </c>
      <c r="J158" t="s">
        <v>457</v>
      </c>
      <c r="K158" t="s">
        <v>458</v>
      </c>
    </row>
    <row r="159" spans="2:12" ht="15.75" hidden="1" thickBot="1" x14ac:dyDescent="0.3">
      <c r="B159">
        <v>3</v>
      </c>
      <c r="C159" t="s">
        <v>459</v>
      </c>
      <c r="D159" t="s">
        <v>460</v>
      </c>
      <c r="E159" t="s">
        <v>300</v>
      </c>
      <c r="G159" t="s">
        <v>461</v>
      </c>
      <c r="J159" t="s">
        <v>462</v>
      </c>
      <c r="K159" t="s">
        <v>463</v>
      </c>
    </row>
    <row r="160" spans="2:12" ht="15.75" hidden="1" thickBot="1" x14ac:dyDescent="0.3">
      <c r="B160">
        <v>4</v>
      </c>
      <c r="C160" t="s">
        <v>452</v>
      </c>
      <c r="H160" t="s">
        <v>464</v>
      </c>
      <c r="I160" t="s">
        <v>465</v>
      </c>
      <c r="J160" t="s">
        <v>466</v>
      </c>
      <c r="K160" t="s">
        <v>467</v>
      </c>
    </row>
    <row r="161" spans="2:11" ht="15.75" hidden="1" thickBot="1" x14ac:dyDescent="0.3">
      <c r="D161" t="s">
        <v>461</v>
      </c>
      <c r="H161" t="s">
        <v>468</v>
      </c>
      <c r="I161" t="s">
        <v>469</v>
      </c>
      <c r="J161" t="s">
        <v>470</v>
      </c>
      <c r="K161" t="s">
        <v>471</v>
      </c>
    </row>
    <row r="162" spans="2:11" ht="15.75" hidden="1" thickBot="1" x14ac:dyDescent="0.3">
      <c r="D162" t="s">
        <v>472</v>
      </c>
      <c r="H162" t="s">
        <v>473</v>
      </c>
      <c r="I162" t="s">
        <v>474</v>
      </c>
      <c r="J162" t="s">
        <v>475</v>
      </c>
      <c r="K162" t="s">
        <v>476</v>
      </c>
    </row>
    <row r="163" spans="2:11" ht="15.75" hidden="1" thickBot="1" x14ac:dyDescent="0.3">
      <c r="D163" t="s">
        <v>477</v>
      </c>
      <c r="H163" t="s">
        <v>478</v>
      </c>
      <c r="J163" t="s">
        <v>479</v>
      </c>
      <c r="K163" t="s">
        <v>480</v>
      </c>
    </row>
    <row r="164" spans="2:11" ht="15.75" hidden="1" thickBot="1" x14ac:dyDescent="0.3">
      <c r="H164" t="s">
        <v>481</v>
      </c>
      <c r="J164" t="s">
        <v>482</v>
      </c>
    </row>
    <row r="165" spans="2:11" ht="75.75" hidden="1" thickBot="1" x14ac:dyDescent="0.3">
      <c r="D165" s="365" t="s">
        <v>483</v>
      </c>
      <c r="E165" t="s">
        <v>484</v>
      </c>
      <c r="F165" t="s">
        <v>485</v>
      </c>
      <c r="G165" t="s">
        <v>486</v>
      </c>
      <c r="H165" t="s">
        <v>487</v>
      </c>
      <c r="I165" t="s">
        <v>488</v>
      </c>
      <c r="J165" t="s">
        <v>489</v>
      </c>
      <c r="K165" t="s">
        <v>490</v>
      </c>
    </row>
    <row r="166" spans="2:11" ht="105.75" hidden="1" thickBot="1" x14ac:dyDescent="0.3">
      <c r="B166" t="s">
        <v>592</v>
      </c>
      <c r="C166" t="s">
        <v>591</v>
      </c>
      <c r="D166" s="365" t="s">
        <v>491</v>
      </c>
      <c r="E166" t="s">
        <v>492</v>
      </c>
      <c r="F166" t="s">
        <v>493</v>
      </c>
      <c r="G166" t="s">
        <v>494</v>
      </c>
      <c r="H166" t="s">
        <v>495</v>
      </c>
      <c r="I166" t="s">
        <v>496</v>
      </c>
      <c r="J166" t="s">
        <v>497</v>
      </c>
      <c r="K166" t="s">
        <v>498</v>
      </c>
    </row>
    <row r="167" spans="2:11" ht="75.75" hidden="1" thickBot="1" x14ac:dyDescent="0.3">
      <c r="B167" t="s">
        <v>593</v>
      </c>
      <c r="C167" t="s">
        <v>590</v>
      </c>
      <c r="D167" s="365" t="s">
        <v>499</v>
      </c>
      <c r="E167" t="s">
        <v>500</v>
      </c>
      <c r="F167" t="s">
        <v>501</v>
      </c>
      <c r="G167" t="s">
        <v>502</v>
      </c>
      <c r="H167" t="s">
        <v>503</v>
      </c>
      <c r="I167" t="s">
        <v>504</v>
      </c>
      <c r="J167" t="s">
        <v>505</v>
      </c>
      <c r="K167" t="s">
        <v>506</v>
      </c>
    </row>
    <row r="168" spans="2:11" ht="15.75" hidden="1" thickBot="1" x14ac:dyDescent="0.3">
      <c r="B168" t="s">
        <v>594</v>
      </c>
      <c r="C168" t="s">
        <v>589</v>
      </c>
      <c r="F168" t="s">
        <v>507</v>
      </c>
      <c r="G168" t="s">
        <v>508</v>
      </c>
      <c r="H168" t="s">
        <v>509</v>
      </c>
      <c r="I168" t="s">
        <v>510</v>
      </c>
      <c r="J168" t="s">
        <v>511</v>
      </c>
      <c r="K168" t="s">
        <v>512</v>
      </c>
    </row>
    <row r="169" spans="2:11" ht="15.75" hidden="1" thickBot="1" x14ac:dyDescent="0.3">
      <c r="B169" t="s">
        <v>595</v>
      </c>
      <c r="G169" t="s">
        <v>513</v>
      </c>
      <c r="H169" t="s">
        <v>514</v>
      </c>
      <c r="I169" t="s">
        <v>515</v>
      </c>
      <c r="J169" t="s">
        <v>516</v>
      </c>
      <c r="K169" t="s">
        <v>517</v>
      </c>
    </row>
    <row r="170" spans="2:11" ht="15.75" hidden="1" thickBot="1" x14ac:dyDescent="0.3">
      <c r="C170" t="s">
        <v>518</v>
      </c>
      <c r="J170" t="s">
        <v>519</v>
      </c>
    </row>
    <row r="171" spans="2:11" ht="15.75" hidden="1" thickBot="1" x14ac:dyDescent="0.3">
      <c r="C171" t="s">
        <v>520</v>
      </c>
      <c r="I171" t="s">
        <v>521</v>
      </c>
      <c r="J171" t="s">
        <v>522</v>
      </c>
    </row>
    <row r="172" spans="2:11" ht="15.75" hidden="1" thickBot="1" x14ac:dyDescent="0.3">
      <c r="B172" s="105" t="s">
        <v>596</v>
      </c>
      <c r="C172" t="s">
        <v>523</v>
      </c>
      <c r="I172" t="s">
        <v>524</v>
      </c>
      <c r="J172" t="s">
        <v>525</v>
      </c>
    </row>
    <row r="173" spans="2:11" ht="15.75" hidden="1" thickBot="1" x14ac:dyDescent="0.3">
      <c r="B173" s="105" t="s">
        <v>29</v>
      </c>
      <c r="C173" t="s">
        <v>526</v>
      </c>
      <c r="D173" t="s">
        <v>527</v>
      </c>
      <c r="E173" t="s">
        <v>528</v>
      </c>
      <c r="I173" t="s">
        <v>529</v>
      </c>
      <c r="J173" t="s">
        <v>266</v>
      </c>
    </row>
    <row r="174" spans="2:11" ht="15.75" hidden="1" thickBot="1" x14ac:dyDescent="0.3">
      <c r="B174" s="105" t="s">
        <v>16</v>
      </c>
      <c r="D174" t="s">
        <v>530</v>
      </c>
      <c r="E174" t="s">
        <v>531</v>
      </c>
      <c r="H174" t="s">
        <v>403</v>
      </c>
      <c r="I174" t="s">
        <v>532</v>
      </c>
    </row>
    <row r="175" spans="2:11" ht="15.75" hidden="1" thickBot="1" x14ac:dyDescent="0.3">
      <c r="B175" s="105" t="s">
        <v>34</v>
      </c>
      <c r="D175" t="s">
        <v>533</v>
      </c>
      <c r="E175" t="s">
        <v>534</v>
      </c>
      <c r="H175" t="s">
        <v>413</v>
      </c>
      <c r="I175" t="s">
        <v>535</v>
      </c>
      <c r="J175" t="s">
        <v>536</v>
      </c>
    </row>
    <row r="176" spans="2:11" ht="15.75" hidden="1" thickBot="1" x14ac:dyDescent="0.3">
      <c r="B176" s="105" t="s">
        <v>597</v>
      </c>
      <c r="C176" t="s">
        <v>537</v>
      </c>
      <c r="D176" t="s">
        <v>538</v>
      </c>
      <c r="H176" t="s">
        <v>419</v>
      </c>
      <c r="I176" t="s">
        <v>539</v>
      </c>
      <c r="J176" t="s">
        <v>540</v>
      </c>
    </row>
    <row r="177" spans="2:9" ht="15.75" hidden="1" thickBot="1" x14ac:dyDescent="0.3">
      <c r="B177" s="105" t="s">
        <v>598</v>
      </c>
      <c r="C177" t="s">
        <v>541</v>
      </c>
      <c r="H177" t="s">
        <v>426</v>
      </c>
      <c r="I177" t="s">
        <v>542</v>
      </c>
    </row>
    <row r="178" spans="2:9" ht="15.75" hidden="1" thickBot="1" x14ac:dyDescent="0.3">
      <c r="B178" s="105" t="s">
        <v>599</v>
      </c>
      <c r="C178" t="s">
        <v>543</v>
      </c>
      <c r="E178" t="s">
        <v>544</v>
      </c>
      <c r="H178" t="s">
        <v>545</v>
      </c>
      <c r="I178" t="s">
        <v>546</v>
      </c>
    </row>
    <row r="179" spans="2:9" ht="15.75" hidden="1" thickBot="1" x14ac:dyDescent="0.3">
      <c r="B179" s="105" t="s">
        <v>600</v>
      </c>
      <c r="C179" t="s">
        <v>547</v>
      </c>
      <c r="E179" t="s">
        <v>548</v>
      </c>
      <c r="H179" t="s">
        <v>549</v>
      </c>
      <c r="I179" t="s">
        <v>550</v>
      </c>
    </row>
    <row r="180" spans="2:9" ht="15.75" hidden="1" thickBot="1" x14ac:dyDescent="0.3">
      <c r="B180" s="105" t="s">
        <v>601</v>
      </c>
      <c r="C180" t="s">
        <v>551</v>
      </c>
      <c r="E180" t="s">
        <v>552</v>
      </c>
      <c r="H180" t="s">
        <v>553</v>
      </c>
      <c r="I180" t="s">
        <v>554</v>
      </c>
    </row>
    <row r="181" spans="2:9" ht="15.75" hidden="1" thickBot="1" x14ac:dyDescent="0.3">
      <c r="B181" s="105" t="s">
        <v>602</v>
      </c>
      <c r="C181" t="s">
        <v>555</v>
      </c>
      <c r="E181" t="s">
        <v>556</v>
      </c>
      <c r="H181" t="s">
        <v>557</v>
      </c>
      <c r="I181" t="s">
        <v>558</v>
      </c>
    </row>
    <row r="182" spans="2:9" ht="15.75" hidden="1" thickBot="1" x14ac:dyDescent="0.3">
      <c r="B182" s="105" t="s">
        <v>603</v>
      </c>
      <c r="C182" t="s">
        <v>559</v>
      </c>
      <c r="E182" t="s">
        <v>560</v>
      </c>
      <c r="H182" t="s">
        <v>561</v>
      </c>
      <c r="I182" t="s">
        <v>562</v>
      </c>
    </row>
    <row r="183" spans="2:9" ht="15.75" hidden="1" thickBot="1" x14ac:dyDescent="0.3">
      <c r="B183" s="105" t="s">
        <v>604</v>
      </c>
      <c r="C183" t="s">
        <v>266</v>
      </c>
      <c r="E183" t="s">
        <v>563</v>
      </c>
      <c r="H183" t="s">
        <v>564</v>
      </c>
      <c r="I183" t="s">
        <v>565</v>
      </c>
    </row>
    <row r="184" spans="2:9" ht="15.75" hidden="1" thickBot="1" x14ac:dyDescent="0.3">
      <c r="B184" s="105" t="s">
        <v>605</v>
      </c>
      <c r="E184" t="s">
        <v>566</v>
      </c>
      <c r="H184" t="s">
        <v>567</v>
      </c>
      <c r="I184" t="s">
        <v>568</v>
      </c>
    </row>
    <row r="185" spans="2:9" ht="15.75" hidden="1" thickBot="1" x14ac:dyDescent="0.3">
      <c r="B185" s="105" t="s">
        <v>606</v>
      </c>
      <c r="E185" t="s">
        <v>569</v>
      </c>
      <c r="H185" t="s">
        <v>570</v>
      </c>
      <c r="I185" t="s">
        <v>571</v>
      </c>
    </row>
    <row r="186" spans="2:9" ht="15.75" hidden="1" thickBot="1" x14ac:dyDescent="0.3">
      <c r="B186" s="105" t="s">
        <v>607</v>
      </c>
      <c r="E186" t="s">
        <v>572</v>
      </c>
      <c r="H186" t="s">
        <v>573</v>
      </c>
      <c r="I186" t="s">
        <v>574</v>
      </c>
    </row>
    <row r="187" spans="2:9" ht="15.75" hidden="1" thickBot="1" x14ac:dyDescent="0.3">
      <c r="B187" s="105" t="s">
        <v>608</v>
      </c>
      <c r="H187" t="s">
        <v>575</v>
      </c>
      <c r="I187" t="s">
        <v>576</v>
      </c>
    </row>
    <row r="188" spans="2:9" ht="15.75" hidden="1" thickBot="1" x14ac:dyDescent="0.3">
      <c r="B188" s="105" t="s">
        <v>609</v>
      </c>
      <c r="H188" t="s">
        <v>577</v>
      </c>
    </row>
    <row r="189" spans="2:9" ht="15.75" hidden="1" thickBot="1" x14ac:dyDescent="0.3">
      <c r="B189" s="105" t="s">
        <v>610</v>
      </c>
      <c r="H189" t="s">
        <v>578</v>
      </c>
    </row>
    <row r="190" spans="2:9" ht="15.75" hidden="1" thickBot="1" x14ac:dyDescent="0.3">
      <c r="B190" s="105" t="s">
        <v>611</v>
      </c>
      <c r="H190" t="s">
        <v>579</v>
      </c>
    </row>
    <row r="191" spans="2:9" ht="15.75" hidden="1" thickBot="1" x14ac:dyDescent="0.3">
      <c r="B191" s="105" t="s">
        <v>612</v>
      </c>
      <c r="H191" t="s">
        <v>580</v>
      </c>
    </row>
    <row r="192" spans="2:9" ht="15.75" hidden="1" thickBot="1" x14ac:dyDescent="0.3">
      <c r="B192" s="105" t="s">
        <v>613</v>
      </c>
      <c r="D192" t="s">
        <v>581</v>
      </c>
      <c r="H192" t="s">
        <v>582</v>
      </c>
    </row>
    <row r="193" spans="2:8" ht="15.75" hidden="1" thickBot="1" x14ac:dyDescent="0.3">
      <c r="B193" s="105" t="s">
        <v>614</v>
      </c>
      <c r="D193" t="s">
        <v>583</v>
      </c>
      <c r="H193" t="s">
        <v>584</v>
      </c>
    </row>
    <row r="194" spans="2:8" ht="15.75" hidden="1" thickBot="1" x14ac:dyDescent="0.3">
      <c r="B194" s="105" t="s">
        <v>615</v>
      </c>
      <c r="D194" t="s">
        <v>585</v>
      </c>
      <c r="H194" t="s">
        <v>586</v>
      </c>
    </row>
    <row r="195" spans="2:8" ht="15.75" hidden="1" thickBot="1" x14ac:dyDescent="0.3">
      <c r="B195" s="105" t="s">
        <v>616</v>
      </c>
      <c r="D195" t="s">
        <v>583</v>
      </c>
      <c r="H195" t="s">
        <v>587</v>
      </c>
    </row>
    <row r="196" spans="2:8" ht="15.75" hidden="1" thickBot="1" x14ac:dyDescent="0.3">
      <c r="B196" s="105" t="s">
        <v>617</v>
      </c>
      <c r="D196" t="s">
        <v>588</v>
      </c>
    </row>
    <row r="197" spans="2:8" ht="15.75" hidden="1" thickBot="1" x14ac:dyDescent="0.3">
      <c r="B197" s="105" t="s">
        <v>618</v>
      </c>
      <c r="D197" t="s">
        <v>583</v>
      </c>
    </row>
    <row r="198" spans="2:8" ht="15.75" hidden="1" thickBot="1" x14ac:dyDescent="0.3">
      <c r="B198" s="105" t="s">
        <v>619</v>
      </c>
    </row>
    <row r="199" spans="2:8" ht="15.75" hidden="1" thickBot="1" x14ac:dyDescent="0.3">
      <c r="B199" s="105" t="s">
        <v>620</v>
      </c>
    </row>
    <row r="200" spans="2:8" ht="15.75" hidden="1" thickBot="1" x14ac:dyDescent="0.3">
      <c r="B200" s="105" t="s">
        <v>621</v>
      </c>
    </row>
    <row r="201" spans="2:8" ht="15.75" hidden="1" thickBot="1" x14ac:dyDescent="0.3">
      <c r="B201" s="105" t="s">
        <v>622</v>
      </c>
    </row>
    <row r="202" spans="2:8" ht="15.75" hidden="1" thickBot="1" x14ac:dyDescent="0.3">
      <c r="B202" s="105" t="s">
        <v>623</v>
      </c>
    </row>
    <row r="203" spans="2:8" ht="15.75" hidden="1" thickBot="1" x14ac:dyDescent="0.3">
      <c r="B203" s="105" t="s">
        <v>624</v>
      </c>
    </row>
    <row r="204" spans="2:8" ht="15.75" hidden="1" thickBot="1" x14ac:dyDescent="0.3">
      <c r="B204" s="105" t="s">
        <v>625</v>
      </c>
    </row>
    <row r="205" spans="2:8" ht="15.75" hidden="1" thickBot="1" x14ac:dyDescent="0.3">
      <c r="B205" s="105" t="s">
        <v>626</v>
      </c>
    </row>
    <row r="206" spans="2:8" ht="15.75" hidden="1" thickBot="1" x14ac:dyDescent="0.3">
      <c r="B206" s="105" t="s">
        <v>627</v>
      </c>
    </row>
    <row r="207" spans="2:8" ht="15.75" hidden="1" thickBot="1" x14ac:dyDescent="0.3">
      <c r="B207" s="105" t="s">
        <v>50</v>
      </c>
    </row>
    <row r="208" spans="2:8" ht="15.75" hidden="1" thickBot="1" x14ac:dyDescent="0.3">
      <c r="B208" s="105" t="s">
        <v>55</v>
      </c>
    </row>
    <row r="209" spans="2:2" ht="15.75" hidden="1" thickBot="1" x14ac:dyDescent="0.3">
      <c r="B209" s="105" t="s">
        <v>56</v>
      </c>
    </row>
    <row r="210" spans="2:2" ht="15.75" hidden="1" thickBot="1" x14ac:dyDescent="0.3">
      <c r="B210" s="105" t="s">
        <v>58</v>
      </c>
    </row>
    <row r="211" spans="2:2" ht="15.75" hidden="1" thickBot="1" x14ac:dyDescent="0.3">
      <c r="B211" s="105" t="s">
        <v>23</v>
      </c>
    </row>
    <row r="212" spans="2:2" ht="15.75" hidden="1" thickBot="1" x14ac:dyDescent="0.3">
      <c r="B212" s="105" t="s">
        <v>60</v>
      </c>
    </row>
    <row r="213" spans="2:2" ht="15.75" hidden="1" thickBot="1" x14ac:dyDescent="0.3">
      <c r="B213" s="105" t="s">
        <v>62</v>
      </c>
    </row>
    <row r="214" spans="2:2" ht="15.75" hidden="1" thickBot="1" x14ac:dyDescent="0.3">
      <c r="B214" s="105" t="s">
        <v>65</v>
      </c>
    </row>
    <row r="215" spans="2:2" ht="15.75" hidden="1" thickBot="1" x14ac:dyDescent="0.3">
      <c r="B215" s="105" t="s">
        <v>66</v>
      </c>
    </row>
    <row r="216" spans="2:2" ht="15.75" hidden="1" thickBot="1" x14ac:dyDescent="0.3">
      <c r="B216" s="105" t="s">
        <v>67</v>
      </c>
    </row>
    <row r="217" spans="2:2" ht="15.75" hidden="1" thickBot="1" x14ac:dyDescent="0.3">
      <c r="B217" s="105" t="s">
        <v>68</v>
      </c>
    </row>
    <row r="218" spans="2:2" ht="15.75" hidden="1" thickBot="1" x14ac:dyDescent="0.3">
      <c r="B218" s="105" t="s">
        <v>628</v>
      </c>
    </row>
    <row r="219" spans="2:2" ht="15.75" hidden="1" thickBot="1" x14ac:dyDescent="0.3">
      <c r="B219" s="105" t="s">
        <v>629</v>
      </c>
    </row>
    <row r="220" spans="2:2" ht="15.75" hidden="1" thickBot="1" x14ac:dyDescent="0.3">
      <c r="B220" s="105" t="s">
        <v>72</v>
      </c>
    </row>
    <row r="221" spans="2:2" ht="15.75" hidden="1" thickBot="1" x14ac:dyDescent="0.3">
      <c r="B221" s="105" t="s">
        <v>74</v>
      </c>
    </row>
    <row r="222" spans="2:2" ht="15.75" hidden="1" thickBot="1" x14ac:dyDescent="0.3">
      <c r="B222" s="105" t="s">
        <v>78</v>
      </c>
    </row>
    <row r="223" spans="2:2" ht="15.75" hidden="1" thickBot="1" x14ac:dyDescent="0.3">
      <c r="B223" s="105" t="s">
        <v>630</v>
      </c>
    </row>
    <row r="224" spans="2:2" ht="15.75" hidden="1" thickBot="1" x14ac:dyDescent="0.3">
      <c r="B224" s="105" t="s">
        <v>631</v>
      </c>
    </row>
    <row r="225" spans="2:2" ht="15.75" hidden="1" thickBot="1" x14ac:dyDescent="0.3">
      <c r="B225" s="105" t="s">
        <v>632</v>
      </c>
    </row>
    <row r="226" spans="2:2" ht="15.75" hidden="1" thickBot="1" x14ac:dyDescent="0.3">
      <c r="B226" s="105" t="s">
        <v>76</v>
      </c>
    </row>
    <row r="227" spans="2:2" ht="15.75" hidden="1" thickBot="1" x14ac:dyDescent="0.3">
      <c r="B227" s="105" t="s">
        <v>77</v>
      </c>
    </row>
    <row r="228" spans="2:2" ht="15.75" hidden="1" thickBot="1" x14ac:dyDescent="0.3">
      <c r="B228" s="105" t="s">
        <v>80</v>
      </c>
    </row>
    <row r="229" spans="2:2" ht="15.75" hidden="1" thickBot="1" x14ac:dyDescent="0.3">
      <c r="B229" s="105" t="s">
        <v>82</v>
      </c>
    </row>
    <row r="230" spans="2:2" ht="15.75" hidden="1" thickBot="1" x14ac:dyDescent="0.3">
      <c r="B230" s="105" t="s">
        <v>633</v>
      </c>
    </row>
    <row r="231" spans="2:2" ht="15.75" hidden="1" thickBot="1" x14ac:dyDescent="0.3">
      <c r="B231" s="105" t="s">
        <v>81</v>
      </c>
    </row>
    <row r="232" spans="2:2" ht="15.75" hidden="1" thickBot="1" x14ac:dyDescent="0.3">
      <c r="B232" s="105" t="s">
        <v>83</v>
      </c>
    </row>
    <row r="233" spans="2:2" ht="15.75" hidden="1" thickBot="1" x14ac:dyDescent="0.3">
      <c r="B233" s="105" t="s">
        <v>86</v>
      </c>
    </row>
    <row r="234" spans="2:2" ht="15.75" hidden="1" thickBot="1" x14ac:dyDescent="0.3">
      <c r="B234" s="105" t="s">
        <v>85</v>
      </c>
    </row>
    <row r="235" spans="2:2" ht="15.75" hidden="1" thickBot="1" x14ac:dyDescent="0.3">
      <c r="B235" s="105" t="s">
        <v>634</v>
      </c>
    </row>
    <row r="236" spans="2:2" ht="15.75" hidden="1" thickBot="1" x14ac:dyDescent="0.3">
      <c r="B236" s="105" t="s">
        <v>92</v>
      </c>
    </row>
    <row r="237" spans="2:2" ht="15.75" hidden="1" thickBot="1" x14ac:dyDescent="0.3">
      <c r="B237" s="105" t="s">
        <v>94</v>
      </c>
    </row>
    <row r="238" spans="2:2" ht="15.75" hidden="1" thickBot="1" x14ac:dyDescent="0.3">
      <c r="B238" s="105" t="s">
        <v>95</v>
      </c>
    </row>
    <row r="239" spans="2:2" ht="15.75" hidden="1" thickBot="1" x14ac:dyDescent="0.3">
      <c r="B239" s="105" t="s">
        <v>96</v>
      </c>
    </row>
    <row r="240" spans="2:2" ht="15.75" hidden="1" thickBot="1" x14ac:dyDescent="0.3">
      <c r="B240" s="105" t="s">
        <v>635</v>
      </c>
    </row>
    <row r="241" spans="2:2" ht="15.75" hidden="1" thickBot="1" x14ac:dyDescent="0.3">
      <c r="B241" s="105" t="s">
        <v>636</v>
      </c>
    </row>
    <row r="242" spans="2:2" ht="15.75" hidden="1" thickBot="1" x14ac:dyDescent="0.3">
      <c r="B242" s="105" t="s">
        <v>97</v>
      </c>
    </row>
    <row r="243" spans="2:2" ht="15.75" hidden="1" thickBot="1" x14ac:dyDescent="0.3">
      <c r="B243" s="105" t="s">
        <v>151</v>
      </c>
    </row>
    <row r="244" spans="2:2" ht="15.75" hidden="1" thickBot="1" x14ac:dyDescent="0.3">
      <c r="B244" s="105" t="s">
        <v>637</v>
      </c>
    </row>
    <row r="245" spans="2:2" ht="30.75" hidden="1" thickBot="1" x14ac:dyDescent="0.3">
      <c r="B245" s="105" t="s">
        <v>638</v>
      </c>
    </row>
    <row r="246" spans="2:2" ht="15.75" hidden="1" thickBot="1" x14ac:dyDescent="0.3">
      <c r="B246" s="105" t="s">
        <v>102</v>
      </c>
    </row>
    <row r="247" spans="2:2" ht="15.75" hidden="1" thickBot="1" x14ac:dyDescent="0.3">
      <c r="B247" s="105" t="s">
        <v>104</v>
      </c>
    </row>
    <row r="248" spans="2:2" ht="15.75" hidden="1" thickBot="1" x14ac:dyDescent="0.3">
      <c r="B248" s="105" t="s">
        <v>639</v>
      </c>
    </row>
    <row r="249" spans="2:2" ht="15.75" hidden="1" thickBot="1" x14ac:dyDescent="0.3">
      <c r="B249" s="105" t="s">
        <v>152</v>
      </c>
    </row>
    <row r="250" spans="2:2" ht="15.75" hidden="1" thickBot="1" x14ac:dyDescent="0.3">
      <c r="B250" s="105" t="s">
        <v>169</v>
      </c>
    </row>
    <row r="251" spans="2:2" ht="15.75" hidden="1" thickBot="1" x14ac:dyDescent="0.3">
      <c r="B251" s="105" t="s">
        <v>103</v>
      </c>
    </row>
    <row r="252" spans="2:2" ht="15.75" hidden="1" thickBot="1" x14ac:dyDescent="0.3">
      <c r="B252" s="105" t="s">
        <v>107</v>
      </c>
    </row>
    <row r="253" spans="2:2" ht="15.75" hidden="1" thickBot="1" x14ac:dyDescent="0.3">
      <c r="B253" s="105" t="s">
        <v>101</v>
      </c>
    </row>
    <row r="254" spans="2:2" ht="15.75" hidden="1" thickBot="1" x14ac:dyDescent="0.3">
      <c r="B254" s="105" t="s">
        <v>123</v>
      </c>
    </row>
    <row r="255" spans="2:2" ht="15.75" hidden="1" thickBot="1" x14ac:dyDescent="0.3">
      <c r="B255" s="105" t="s">
        <v>640</v>
      </c>
    </row>
    <row r="256" spans="2:2" ht="15.75" hidden="1" thickBot="1" x14ac:dyDescent="0.3">
      <c r="B256" s="105" t="s">
        <v>109</v>
      </c>
    </row>
    <row r="257" spans="2:2" ht="15.75" hidden="1" thickBot="1" x14ac:dyDescent="0.3">
      <c r="B257" s="105" t="s">
        <v>112</v>
      </c>
    </row>
    <row r="258" spans="2:2" ht="15.75" hidden="1" thickBot="1" x14ac:dyDescent="0.3">
      <c r="B258" s="105" t="s">
        <v>118</v>
      </c>
    </row>
    <row r="259" spans="2:2" ht="15.75" hidden="1" thickBot="1" x14ac:dyDescent="0.3">
      <c r="B259" s="105" t="s">
        <v>115</v>
      </c>
    </row>
    <row r="260" spans="2:2" ht="30.75" hidden="1" thickBot="1" x14ac:dyDescent="0.3">
      <c r="B260" s="105" t="s">
        <v>641</v>
      </c>
    </row>
    <row r="261" spans="2:2" ht="15.75" hidden="1" thickBot="1" x14ac:dyDescent="0.3">
      <c r="B261" s="105" t="s">
        <v>113</v>
      </c>
    </row>
    <row r="262" spans="2:2" ht="15.75" hidden="1" thickBot="1" x14ac:dyDescent="0.3">
      <c r="B262" s="105" t="s">
        <v>114</v>
      </c>
    </row>
    <row r="263" spans="2:2" ht="15.75" hidden="1" thickBot="1" x14ac:dyDescent="0.3">
      <c r="B263" s="105" t="s">
        <v>125</v>
      </c>
    </row>
    <row r="264" spans="2:2" ht="15.75" hidden="1" thickBot="1" x14ac:dyDescent="0.3">
      <c r="B264" s="105" t="s">
        <v>122</v>
      </c>
    </row>
    <row r="265" spans="2:2" ht="15.75" hidden="1" thickBot="1" x14ac:dyDescent="0.3">
      <c r="B265" s="105" t="s">
        <v>121</v>
      </c>
    </row>
    <row r="266" spans="2:2" ht="15.75" hidden="1" thickBot="1" x14ac:dyDescent="0.3">
      <c r="B266" s="105" t="s">
        <v>124</v>
      </c>
    </row>
    <row r="267" spans="2:2" ht="15.75" hidden="1" thickBot="1" x14ac:dyDescent="0.3">
      <c r="B267" s="105" t="s">
        <v>116</v>
      </c>
    </row>
    <row r="268" spans="2:2" ht="15.75" hidden="1" thickBot="1" x14ac:dyDescent="0.3">
      <c r="B268" s="105" t="s">
        <v>117</v>
      </c>
    </row>
    <row r="269" spans="2:2" ht="15.75" hidden="1" thickBot="1" x14ac:dyDescent="0.3">
      <c r="B269" s="105" t="s">
        <v>110</v>
      </c>
    </row>
    <row r="270" spans="2:2" ht="15.75" hidden="1" thickBot="1" x14ac:dyDescent="0.3">
      <c r="B270" s="105" t="s">
        <v>111</v>
      </c>
    </row>
    <row r="271" spans="2:2" ht="15.75" hidden="1" thickBot="1" x14ac:dyDescent="0.3">
      <c r="B271" s="105" t="s">
        <v>126</v>
      </c>
    </row>
    <row r="272" spans="2:2" ht="15.75" hidden="1" thickBot="1" x14ac:dyDescent="0.3">
      <c r="B272" s="105" t="s">
        <v>132</v>
      </c>
    </row>
    <row r="273" spans="2:2" ht="15.75" hidden="1" thickBot="1" x14ac:dyDescent="0.3">
      <c r="B273" s="105" t="s">
        <v>133</v>
      </c>
    </row>
    <row r="274" spans="2:2" ht="15.75" hidden="1" thickBot="1" x14ac:dyDescent="0.3">
      <c r="B274" s="105" t="s">
        <v>131</v>
      </c>
    </row>
    <row r="275" spans="2:2" ht="15.75" hidden="1" thickBot="1" x14ac:dyDescent="0.3">
      <c r="B275" s="105" t="s">
        <v>642</v>
      </c>
    </row>
    <row r="276" spans="2:2" ht="15.75" hidden="1" thickBot="1" x14ac:dyDescent="0.3">
      <c r="B276" s="105" t="s">
        <v>128</v>
      </c>
    </row>
    <row r="277" spans="2:2" ht="15.75" hidden="1" thickBot="1" x14ac:dyDescent="0.3">
      <c r="B277" s="105" t="s">
        <v>127</v>
      </c>
    </row>
    <row r="278" spans="2:2" ht="15.75" hidden="1" thickBot="1" x14ac:dyDescent="0.3">
      <c r="B278" s="105" t="s">
        <v>135</v>
      </c>
    </row>
    <row r="279" spans="2:2" ht="15.75" hidden="1" thickBot="1" x14ac:dyDescent="0.3">
      <c r="B279" s="105" t="s">
        <v>136</v>
      </c>
    </row>
    <row r="280" spans="2:2" ht="15.75" hidden="1" thickBot="1" x14ac:dyDescent="0.3">
      <c r="B280" s="105" t="s">
        <v>138</v>
      </c>
    </row>
    <row r="281" spans="2:2" ht="15.75" hidden="1" thickBot="1" x14ac:dyDescent="0.3">
      <c r="B281" s="105" t="s">
        <v>141</v>
      </c>
    </row>
    <row r="282" spans="2:2" ht="15.75" hidden="1" thickBot="1" x14ac:dyDescent="0.3">
      <c r="B282" s="105" t="s">
        <v>142</v>
      </c>
    </row>
    <row r="283" spans="2:2" ht="15.75" hidden="1" thickBot="1" x14ac:dyDescent="0.3">
      <c r="B283" s="105" t="s">
        <v>137</v>
      </c>
    </row>
    <row r="284" spans="2:2" ht="15.75" hidden="1" thickBot="1" x14ac:dyDescent="0.3">
      <c r="B284" s="105" t="s">
        <v>139</v>
      </c>
    </row>
    <row r="285" spans="2:2" ht="15.75" hidden="1" thickBot="1" x14ac:dyDescent="0.3">
      <c r="B285" s="105" t="s">
        <v>143</v>
      </c>
    </row>
    <row r="286" spans="2:2" ht="15.75" hidden="1" thickBot="1" x14ac:dyDescent="0.3">
      <c r="B286" s="105" t="s">
        <v>643</v>
      </c>
    </row>
    <row r="287" spans="2:2" ht="15.75" hidden="1" thickBot="1" x14ac:dyDescent="0.3">
      <c r="B287" s="105" t="s">
        <v>140</v>
      </c>
    </row>
    <row r="288" spans="2:2" ht="15.75" hidden="1" thickBot="1" x14ac:dyDescent="0.3">
      <c r="B288" s="105" t="s">
        <v>148</v>
      </c>
    </row>
    <row r="289" spans="2:2" ht="15.75" hidden="1" thickBot="1" x14ac:dyDescent="0.3">
      <c r="B289" s="105" t="s">
        <v>149</v>
      </c>
    </row>
    <row r="290" spans="2:2" ht="15.75" hidden="1" thickBot="1" x14ac:dyDescent="0.3">
      <c r="B290" s="105" t="s">
        <v>150</v>
      </c>
    </row>
    <row r="291" spans="2:2" ht="15.75" hidden="1" thickBot="1" x14ac:dyDescent="0.3">
      <c r="B291" s="105" t="s">
        <v>157</v>
      </c>
    </row>
    <row r="292" spans="2:2" ht="15.75" hidden="1" thickBot="1" x14ac:dyDescent="0.3">
      <c r="B292" s="105" t="s">
        <v>170</v>
      </c>
    </row>
    <row r="293" spans="2:2" ht="15.75" hidden="1" thickBot="1" x14ac:dyDescent="0.3">
      <c r="B293" s="105" t="s">
        <v>158</v>
      </c>
    </row>
    <row r="294" spans="2:2" ht="15.75" hidden="1" thickBot="1" x14ac:dyDescent="0.3">
      <c r="B294" s="105" t="s">
        <v>165</v>
      </c>
    </row>
    <row r="295" spans="2:2" ht="15.75" hidden="1" thickBot="1" x14ac:dyDescent="0.3">
      <c r="B295" s="105" t="s">
        <v>161</v>
      </c>
    </row>
    <row r="296" spans="2:2" ht="15.75" hidden="1" thickBot="1" x14ac:dyDescent="0.3">
      <c r="B296" s="105" t="s">
        <v>63</v>
      </c>
    </row>
    <row r="297" spans="2:2" ht="15.75" hidden="1" thickBot="1" x14ac:dyDescent="0.3">
      <c r="B297" s="105" t="s">
        <v>155</v>
      </c>
    </row>
    <row r="298" spans="2:2" ht="15.75" hidden="1" thickBot="1" x14ac:dyDescent="0.3">
      <c r="B298" s="105" t="s">
        <v>159</v>
      </c>
    </row>
    <row r="299" spans="2:2" ht="15.75" hidden="1" thickBot="1" x14ac:dyDescent="0.3">
      <c r="B299" s="105" t="s">
        <v>156</v>
      </c>
    </row>
    <row r="300" spans="2:2" ht="15.75" hidden="1" thickBot="1" x14ac:dyDescent="0.3">
      <c r="B300" s="105" t="s">
        <v>171</v>
      </c>
    </row>
    <row r="301" spans="2:2" ht="15.75" hidden="1" thickBot="1" x14ac:dyDescent="0.3">
      <c r="B301" s="105" t="s">
        <v>644</v>
      </c>
    </row>
    <row r="302" spans="2:2" ht="15.75" hidden="1" thickBot="1" x14ac:dyDescent="0.3">
      <c r="B302" s="105" t="s">
        <v>164</v>
      </c>
    </row>
    <row r="303" spans="2:2" ht="15.75" hidden="1" thickBot="1" x14ac:dyDescent="0.3">
      <c r="B303" s="105" t="s">
        <v>172</v>
      </c>
    </row>
    <row r="304" spans="2:2" ht="15.75" hidden="1" thickBot="1" x14ac:dyDescent="0.3">
      <c r="B304" s="105" t="s">
        <v>160</v>
      </c>
    </row>
    <row r="305" spans="2:2" ht="15.75" hidden="1" thickBot="1" x14ac:dyDescent="0.3">
      <c r="B305" s="105" t="s">
        <v>175</v>
      </c>
    </row>
    <row r="306" spans="2:2" ht="15.75" hidden="1" thickBot="1" x14ac:dyDescent="0.3">
      <c r="B306" s="105" t="s">
        <v>645</v>
      </c>
    </row>
    <row r="307" spans="2:2" ht="15.75" hidden="1" thickBot="1" x14ac:dyDescent="0.3">
      <c r="B307" s="105" t="s">
        <v>180</v>
      </c>
    </row>
    <row r="308" spans="2:2" ht="15.75" hidden="1" thickBot="1" x14ac:dyDescent="0.3">
      <c r="B308" s="105" t="s">
        <v>177</v>
      </c>
    </row>
    <row r="309" spans="2:2" ht="15.75" hidden="1" thickBot="1" x14ac:dyDescent="0.3">
      <c r="B309" s="105" t="s">
        <v>176</v>
      </c>
    </row>
    <row r="310" spans="2:2" ht="15.75" hidden="1" thickBot="1" x14ac:dyDescent="0.3">
      <c r="B310" s="105" t="s">
        <v>185</v>
      </c>
    </row>
    <row r="311" spans="2:2" ht="15.75" hidden="1" thickBot="1" x14ac:dyDescent="0.3">
      <c r="B311" s="105" t="s">
        <v>181</v>
      </c>
    </row>
    <row r="312" spans="2:2" ht="15.75" hidden="1" thickBot="1" x14ac:dyDescent="0.3">
      <c r="B312" s="105" t="s">
        <v>182</v>
      </c>
    </row>
    <row r="313" spans="2:2" ht="15.75" hidden="1" thickBot="1" x14ac:dyDescent="0.3">
      <c r="B313" s="105" t="s">
        <v>183</v>
      </c>
    </row>
    <row r="314" spans="2:2" ht="15.75" hidden="1" thickBot="1" x14ac:dyDescent="0.3">
      <c r="B314" s="105" t="s">
        <v>184</v>
      </c>
    </row>
    <row r="315" spans="2:2" ht="15.75" hidden="1" thickBot="1" x14ac:dyDescent="0.3">
      <c r="B315" s="105" t="s">
        <v>186</v>
      </c>
    </row>
    <row r="316" spans="2:2" ht="15.75" hidden="1" thickBot="1" x14ac:dyDescent="0.3">
      <c r="B316" s="105" t="s">
        <v>646</v>
      </c>
    </row>
    <row r="317" spans="2:2" ht="15.75" hidden="1" thickBot="1" x14ac:dyDescent="0.3">
      <c r="B317" s="105" t="s">
        <v>187</v>
      </c>
    </row>
    <row r="318" spans="2:2" ht="15.75" hidden="1" thickBot="1" x14ac:dyDescent="0.3">
      <c r="B318" s="105" t="s">
        <v>188</v>
      </c>
    </row>
    <row r="319" spans="2:2" ht="15.75" hidden="1" thickBot="1" x14ac:dyDescent="0.3">
      <c r="B319" s="105" t="s">
        <v>193</v>
      </c>
    </row>
    <row r="320" spans="2:2" ht="15.75" hidden="1" thickBot="1" x14ac:dyDescent="0.3">
      <c r="B320" s="105" t="s">
        <v>194</v>
      </c>
    </row>
    <row r="321" spans="2:20" ht="30.75" hidden="1" thickBot="1" x14ac:dyDescent="0.3">
      <c r="B321" s="105" t="s">
        <v>153</v>
      </c>
    </row>
    <row r="322" spans="2:20" ht="15.75" hidden="1" thickBot="1" x14ac:dyDescent="0.3">
      <c r="B322" s="105" t="s">
        <v>647</v>
      </c>
    </row>
    <row r="323" spans="2:20" ht="15.75" hidden="1" thickBot="1" x14ac:dyDescent="0.3">
      <c r="B323" s="105" t="s">
        <v>648</v>
      </c>
    </row>
    <row r="324" spans="2:20" ht="15.75" hidden="1" thickBot="1" x14ac:dyDescent="0.3">
      <c r="B324" s="105" t="s">
        <v>195</v>
      </c>
    </row>
    <row r="325" spans="2:20" ht="15.75" hidden="1" thickBot="1" x14ac:dyDescent="0.3">
      <c r="B325" s="105" t="s">
        <v>154</v>
      </c>
    </row>
    <row r="326" spans="2:20" ht="15.75" hidden="1" thickBot="1" x14ac:dyDescent="0.3">
      <c r="B326" s="105" t="s">
        <v>649</v>
      </c>
    </row>
    <row r="327" spans="2:20" ht="15.75" hidden="1" thickBot="1" x14ac:dyDescent="0.3">
      <c r="B327" s="105" t="s">
        <v>167</v>
      </c>
    </row>
    <row r="328" spans="2:20" ht="15.75" hidden="1" thickBot="1" x14ac:dyDescent="0.3">
      <c r="B328" s="105" t="s">
        <v>199</v>
      </c>
    </row>
    <row r="329" spans="2:20" ht="15.75" hidden="1" thickBot="1" x14ac:dyDescent="0.3">
      <c r="B329" s="105" t="s">
        <v>200</v>
      </c>
    </row>
    <row r="330" spans="2:20" ht="15.75" hidden="1" thickBot="1" x14ac:dyDescent="0.3">
      <c r="B330" s="105" t="s">
        <v>179</v>
      </c>
    </row>
    <row r="331" spans="2:20" ht="15.75" hidden="1" thickBot="1" x14ac:dyDescent="0.3"/>
    <row r="332" spans="2:20" ht="15.75" hidden="1" thickBot="1" x14ac:dyDescent="0.3"/>
    <row r="333" spans="2:20" ht="15.75" hidden="1" thickBot="1" x14ac:dyDescent="0.3">
      <c r="B333" s="364"/>
      <c r="C333" s="364"/>
      <c r="D333" s="862" t="s">
        <v>301</v>
      </c>
      <c r="E333" s="863"/>
      <c r="F333" s="863"/>
      <c r="G333" s="864"/>
      <c r="H333" s="862" t="s">
        <v>302</v>
      </c>
      <c r="I333" s="863"/>
      <c r="J333" s="863"/>
      <c r="K333" s="864"/>
      <c r="L333" s="863" t="s">
        <v>303</v>
      </c>
      <c r="M333" s="863"/>
      <c r="N333" s="863"/>
      <c r="O333" s="863"/>
      <c r="P333" s="862" t="s">
        <v>304</v>
      </c>
      <c r="Q333" s="863"/>
      <c r="R333" s="863"/>
      <c r="S333" s="864"/>
    </row>
    <row r="334" spans="2:20" hidden="1" x14ac:dyDescent="0.25">
      <c r="B334" s="886" t="s">
        <v>745</v>
      </c>
      <c r="C334" s="886" t="s">
        <v>746</v>
      </c>
      <c r="D334" s="490" t="s">
        <v>747</v>
      </c>
      <c r="E334" s="490" t="s">
        <v>748</v>
      </c>
      <c r="F334" s="888" t="s">
        <v>339</v>
      </c>
      <c r="G334" s="889"/>
      <c r="H334" s="363" t="s">
        <v>749</v>
      </c>
      <c r="I334" s="490" t="s">
        <v>750</v>
      </c>
      <c r="J334" s="890" t="s">
        <v>339</v>
      </c>
      <c r="K334" s="891"/>
      <c r="L334" s="492" t="s">
        <v>749</v>
      </c>
      <c r="M334" s="491" t="s">
        <v>750</v>
      </c>
      <c r="N334" s="892" t="s">
        <v>339</v>
      </c>
      <c r="O334" s="857"/>
      <c r="P334" s="493" t="s">
        <v>751</v>
      </c>
      <c r="Q334" s="493" t="s">
        <v>752</v>
      </c>
      <c r="R334" s="856" t="s">
        <v>339</v>
      </c>
      <c r="S334" s="857"/>
    </row>
    <row r="335" spans="2:20" ht="43.35" hidden="1" customHeight="1" x14ac:dyDescent="0.25">
      <c r="B335" s="887"/>
      <c r="C335" s="887"/>
      <c r="D335" s="362"/>
      <c r="E335" s="361"/>
      <c r="F335" s="865"/>
      <c r="G335" s="866"/>
      <c r="H335" s="360"/>
      <c r="I335" s="359"/>
      <c r="J335" s="867"/>
      <c r="K335" s="868"/>
      <c r="L335" s="360"/>
      <c r="M335" s="359"/>
      <c r="N335" s="867"/>
      <c r="O335" s="868"/>
      <c r="P335" s="360"/>
      <c r="Q335" s="359"/>
      <c r="R335" s="867"/>
      <c r="S335" s="868"/>
      <c r="T335" s="204"/>
    </row>
    <row r="336" spans="2:20" ht="24.75" hidden="1" x14ac:dyDescent="0.25">
      <c r="B336" s="851" t="s">
        <v>753</v>
      </c>
      <c r="C336" s="851" t="s">
        <v>754</v>
      </c>
      <c r="D336" s="358" t="s">
        <v>755</v>
      </c>
      <c r="E336" s="489" t="s">
        <v>300</v>
      </c>
      <c r="F336" s="351" t="s">
        <v>323</v>
      </c>
      <c r="G336" s="350" t="s">
        <v>393</v>
      </c>
      <c r="H336" s="351" t="s">
        <v>755</v>
      </c>
      <c r="I336" s="489" t="s">
        <v>300</v>
      </c>
      <c r="J336" s="351" t="s">
        <v>323</v>
      </c>
      <c r="K336" s="350" t="s">
        <v>393</v>
      </c>
      <c r="L336" s="351" t="s">
        <v>755</v>
      </c>
      <c r="M336" s="489" t="s">
        <v>300</v>
      </c>
      <c r="N336" s="351" t="s">
        <v>323</v>
      </c>
      <c r="O336" s="350" t="s">
        <v>393</v>
      </c>
      <c r="P336" s="351" t="s">
        <v>755</v>
      </c>
      <c r="Q336" s="489" t="s">
        <v>300</v>
      </c>
      <c r="R336" s="351" t="s">
        <v>323</v>
      </c>
      <c r="S336" s="350" t="s">
        <v>393</v>
      </c>
    </row>
    <row r="337" spans="2:19" ht="28.35" hidden="1" customHeight="1" x14ac:dyDescent="0.25">
      <c r="B337" s="852"/>
      <c r="C337" s="853"/>
      <c r="D337" s="357"/>
      <c r="E337" s="356"/>
      <c r="F337" s="355"/>
      <c r="G337" s="354"/>
      <c r="H337" s="352"/>
      <c r="I337" s="353"/>
      <c r="J337" s="352"/>
      <c r="K337" s="498"/>
      <c r="L337" s="352"/>
      <c r="M337" s="353"/>
      <c r="N337" s="352"/>
      <c r="O337" s="498"/>
      <c r="P337" s="352"/>
      <c r="Q337" s="353"/>
      <c r="R337" s="352"/>
      <c r="S337" s="498"/>
    </row>
    <row r="338" spans="2:19" hidden="1" x14ac:dyDescent="0.25">
      <c r="B338" s="852"/>
      <c r="C338" s="851" t="s">
        <v>772</v>
      </c>
      <c r="D338" s="351" t="s">
        <v>756</v>
      </c>
      <c r="E338" s="854" t="s">
        <v>339</v>
      </c>
      <c r="F338" s="855"/>
      <c r="G338" s="350" t="s">
        <v>393</v>
      </c>
      <c r="H338" s="351" t="s">
        <v>756</v>
      </c>
      <c r="I338" s="854" t="s">
        <v>339</v>
      </c>
      <c r="J338" s="855"/>
      <c r="K338" s="350" t="s">
        <v>393</v>
      </c>
      <c r="L338" s="351" t="s">
        <v>756</v>
      </c>
      <c r="M338" s="854" t="s">
        <v>743</v>
      </c>
      <c r="N338" s="855"/>
      <c r="O338" s="350" t="s">
        <v>393</v>
      </c>
      <c r="P338" s="351" t="s">
        <v>756</v>
      </c>
      <c r="Q338" s="854" t="s">
        <v>743</v>
      </c>
      <c r="R338" s="855"/>
      <c r="S338" s="350" t="s">
        <v>393</v>
      </c>
    </row>
    <row r="339" spans="2:19" ht="37.5" hidden="1" customHeight="1" x14ac:dyDescent="0.25">
      <c r="B339" s="853"/>
      <c r="C339" s="853"/>
      <c r="D339" s="349"/>
      <c r="E339" s="858"/>
      <c r="F339" s="859"/>
      <c r="G339" s="348"/>
      <c r="H339" s="347"/>
      <c r="I339" s="860"/>
      <c r="J339" s="861"/>
      <c r="K339" s="346"/>
      <c r="L339" s="347"/>
      <c r="M339" s="860"/>
      <c r="N339" s="861"/>
      <c r="O339" s="346"/>
      <c r="P339" s="347"/>
      <c r="Q339" s="860"/>
      <c r="R339" s="861"/>
      <c r="S339" s="346"/>
    </row>
    <row r="340" spans="2:19" hidden="1" x14ac:dyDescent="0.25"/>
  </sheetData>
  <dataConsolidate/>
  <mergeCells count="398">
    <mergeCell ref="R107:S107"/>
    <mergeCell ref="R125:S125"/>
    <mergeCell ref="R124:S124"/>
    <mergeCell ref="Q94:Q95"/>
    <mergeCell ref="R97:R98"/>
    <mergeCell ref="S97:S98"/>
    <mergeCell ref="S100:S101"/>
    <mergeCell ref="Q100:Q101"/>
    <mergeCell ref="R100:R101"/>
    <mergeCell ref="R108:S108"/>
    <mergeCell ref="S94:S95"/>
    <mergeCell ref="Q97:Q98"/>
    <mergeCell ref="Q88:R88"/>
    <mergeCell ref="Q85:R85"/>
    <mergeCell ref="L97:L98"/>
    <mergeCell ref="Q82:R82"/>
    <mergeCell ref="Q84:R84"/>
    <mergeCell ref="P91:Q91"/>
    <mergeCell ref="P94:P95"/>
    <mergeCell ref="Q87:R87"/>
    <mergeCell ref="N75:O75"/>
    <mergeCell ref="R81:S81"/>
    <mergeCell ref="M97:M98"/>
    <mergeCell ref="M86:N86"/>
    <mergeCell ref="Q86:R86"/>
    <mergeCell ref="P90:S90"/>
    <mergeCell ref="R94:R95"/>
    <mergeCell ref="M83:N83"/>
    <mergeCell ref="Q83:R83"/>
    <mergeCell ref="P97:P98"/>
    <mergeCell ref="N74:O74"/>
    <mergeCell ref="L94:L95"/>
    <mergeCell ref="I83:J83"/>
    <mergeCell ref="J81:K81"/>
    <mergeCell ref="N81:O81"/>
    <mergeCell ref="J79:K79"/>
    <mergeCell ref="N79:O79"/>
    <mergeCell ref="I82:J82"/>
    <mergeCell ref="M82:N82"/>
    <mergeCell ref="N77:O77"/>
    <mergeCell ref="N78:O78"/>
    <mergeCell ref="J75:K75"/>
    <mergeCell ref="N80:O80"/>
    <mergeCell ref="N76:O76"/>
    <mergeCell ref="P100:P101"/>
    <mergeCell ref="L103:L104"/>
    <mergeCell ref="P106:S106"/>
    <mergeCell ref="Q103:Q104"/>
    <mergeCell ref="R103:R104"/>
    <mergeCell ref="P103:P104"/>
    <mergeCell ref="S103:S104"/>
    <mergeCell ref="O103:O104"/>
    <mergeCell ref="M100:M101"/>
    <mergeCell ref="L100:L101"/>
    <mergeCell ref="E84:F84"/>
    <mergeCell ref="I84:J84"/>
    <mergeCell ref="H106:K106"/>
    <mergeCell ref="L106:O106"/>
    <mergeCell ref="N100:N101"/>
    <mergeCell ref="O100:O101"/>
    <mergeCell ref="I103:I104"/>
    <mergeCell ref="M94:M95"/>
    <mergeCell ref="N94:N95"/>
    <mergeCell ref="O94:O95"/>
    <mergeCell ref="N97:N98"/>
    <mergeCell ref="O97:O98"/>
    <mergeCell ref="N103:N104"/>
    <mergeCell ref="H100:H101"/>
    <mergeCell ref="K100:K101"/>
    <mergeCell ref="D92:E92"/>
    <mergeCell ref="F74:G74"/>
    <mergeCell ref="C75:C81"/>
    <mergeCell ref="F75:G75"/>
    <mergeCell ref="F77:G77"/>
    <mergeCell ref="D64:E64"/>
    <mergeCell ref="J66:K66"/>
    <mergeCell ref="J69:K69"/>
    <mergeCell ref="F70:G70"/>
    <mergeCell ref="J70:K70"/>
    <mergeCell ref="H64:I64"/>
    <mergeCell ref="N108:O108"/>
    <mergeCell ref="M124:N124"/>
    <mergeCell ref="E86:F86"/>
    <mergeCell ref="I86:J86"/>
    <mergeCell ref="D91:E91"/>
    <mergeCell ref="H91:I91"/>
    <mergeCell ref="L91:M91"/>
    <mergeCell ref="E100:E101"/>
    <mergeCell ref="F100:F101"/>
    <mergeCell ref="G100:G101"/>
    <mergeCell ref="K94:K95"/>
    <mergeCell ref="K97:K98"/>
    <mergeCell ref="D106:G106"/>
    <mergeCell ref="D103:D104"/>
    <mergeCell ref="E103:E104"/>
    <mergeCell ref="F107:G107"/>
    <mergeCell ref="F108:G108"/>
    <mergeCell ref="F103:F104"/>
    <mergeCell ref="G103:G104"/>
    <mergeCell ref="F97:F98"/>
    <mergeCell ref="G97:G98"/>
    <mergeCell ref="M88:N88"/>
    <mergeCell ref="B56:B59"/>
    <mergeCell ref="C56:C57"/>
    <mergeCell ref="F56:G56"/>
    <mergeCell ref="E124:F124"/>
    <mergeCell ref="J97:J98"/>
    <mergeCell ref="E83:F83"/>
    <mergeCell ref="F81:G81"/>
    <mergeCell ref="F80:G80"/>
    <mergeCell ref="E82:F82"/>
    <mergeCell ref="F78:G78"/>
    <mergeCell ref="H72:K72"/>
    <mergeCell ref="F68:G68"/>
    <mergeCell ref="J68:K68"/>
    <mergeCell ref="B66:B67"/>
    <mergeCell ref="C66:C67"/>
    <mergeCell ref="F66:G66"/>
    <mergeCell ref="F67:G67"/>
    <mergeCell ref="C68:C69"/>
    <mergeCell ref="C58:C59"/>
    <mergeCell ref="D63:G63"/>
    <mergeCell ref="H63:K63"/>
    <mergeCell ref="B73:B81"/>
    <mergeCell ref="C73:C74"/>
    <mergeCell ref="F73:G73"/>
    <mergeCell ref="B26:B28"/>
    <mergeCell ref="C26:C28"/>
    <mergeCell ref="I124:J124"/>
    <mergeCell ref="I125:J125"/>
    <mergeCell ref="B117:B131"/>
    <mergeCell ref="C117:C118"/>
    <mergeCell ref="C124:C131"/>
    <mergeCell ref="J103:J104"/>
    <mergeCell ref="D97:D98"/>
    <mergeCell ref="E97:E98"/>
    <mergeCell ref="G94:G95"/>
    <mergeCell ref="D100:D101"/>
    <mergeCell ref="I130:J130"/>
    <mergeCell ref="H97:H98"/>
    <mergeCell ref="I97:I98"/>
    <mergeCell ref="H103:H104"/>
    <mergeCell ref="I100:I101"/>
    <mergeCell ref="I88:J88"/>
    <mergeCell ref="H94:H95"/>
    <mergeCell ref="I94:I95"/>
    <mergeCell ref="J94:J95"/>
    <mergeCell ref="J80:K80"/>
    <mergeCell ref="J76:K76"/>
    <mergeCell ref="D72:G72"/>
    <mergeCell ref="E127:F127"/>
    <mergeCell ref="D94:D95"/>
    <mergeCell ref="B93:B104"/>
    <mergeCell ref="C93:C104"/>
    <mergeCell ref="H134:K134"/>
    <mergeCell ref="L134:O134"/>
    <mergeCell ref="Q139:R139"/>
    <mergeCell ref="P134:S134"/>
    <mergeCell ref="D135:G135"/>
    <mergeCell ref="H135:K135"/>
    <mergeCell ref="L135:O135"/>
    <mergeCell ref="P135:S135"/>
    <mergeCell ref="I138:J138"/>
    <mergeCell ref="M138:N138"/>
    <mergeCell ref="Q138:R138"/>
    <mergeCell ref="E139:F139"/>
    <mergeCell ref="I139:J139"/>
    <mergeCell ref="M139:N139"/>
    <mergeCell ref="I131:J131"/>
    <mergeCell ref="I126:J126"/>
    <mergeCell ref="J107:K107"/>
    <mergeCell ref="J100:J101"/>
    <mergeCell ref="N107:O107"/>
    <mergeCell ref="M103:M104"/>
    <mergeCell ref="C2:G2"/>
    <mergeCell ref="B6:G6"/>
    <mergeCell ref="B7:G7"/>
    <mergeCell ref="B8:G8"/>
    <mergeCell ref="C3:G3"/>
    <mergeCell ref="B107:B116"/>
    <mergeCell ref="P133:S133"/>
    <mergeCell ref="R126:S126"/>
    <mergeCell ref="R127:S127"/>
    <mergeCell ref="R128:S128"/>
    <mergeCell ref="R129:S129"/>
    <mergeCell ref="R130:S130"/>
    <mergeCell ref="M125:N125"/>
    <mergeCell ref="M126:N126"/>
    <mergeCell ref="M127:N127"/>
    <mergeCell ref="M128:N128"/>
    <mergeCell ref="J108:K108"/>
    <mergeCell ref="K103:K104"/>
    <mergeCell ref="I127:J127"/>
    <mergeCell ref="I128:J128"/>
    <mergeCell ref="D133:G133"/>
    <mergeCell ref="E94:E95"/>
    <mergeCell ref="F94:F95"/>
    <mergeCell ref="C107:C108"/>
    <mergeCell ref="L72:O72"/>
    <mergeCell ref="E88:F88"/>
    <mergeCell ref="R69:S69"/>
    <mergeCell ref="R77:S77"/>
    <mergeCell ref="R75:S75"/>
    <mergeCell ref="R76:S76"/>
    <mergeCell ref="R73:S73"/>
    <mergeCell ref="R74:S74"/>
    <mergeCell ref="R71:S71"/>
    <mergeCell ref="J71:K71"/>
    <mergeCell ref="N71:O71"/>
    <mergeCell ref="R80:S80"/>
    <mergeCell ref="J77:K77"/>
    <mergeCell ref="R78:S78"/>
    <mergeCell ref="J73:K73"/>
    <mergeCell ref="J74:K74"/>
    <mergeCell ref="N73:O73"/>
    <mergeCell ref="P72:S72"/>
    <mergeCell ref="R79:S79"/>
    <mergeCell ref="F79:G79"/>
    <mergeCell ref="F69:G69"/>
    <mergeCell ref="F71:G71"/>
    <mergeCell ref="F76:G76"/>
    <mergeCell ref="J78:K78"/>
    <mergeCell ref="N66:O66"/>
    <mergeCell ref="L65:M65"/>
    <mergeCell ref="N57:O57"/>
    <mergeCell ref="L64:M64"/>
    <mergeCell ref="N64:O64"/>
    <mergeCell ref="S54:S55"/>
    <mergeCell ref="J67:K67"/>
    <mergeCell ref="N67:O67"/>
    <mergeCell ref="N65:O65"/>
    <mergeCell ref="J56:K56"/>
    <mergeCell ref="N56:O56"/>
    <mergeCell ref="R70:S70"/>
    <mergeCell ref="Q43:Q44"/>
    <mergeCell ref="L43:L44"/>
    <mergeCell ref="M43:M44"/>
    <mergeCell ref="P49:P50"/>
    <mergeCell ref="Q49:Q50"/>
    <mergeCell ref="L63:O63"/>
    <mergeCell ref="P63:S63"/>
    <mergeCell ref="L53:M53"/>
    <mergeCell ref="R54:R55"/>
    <mergeCell ref="N69:O69"/>
    <mergeCell ref="N70:O70"/>
    <mergeCell ref="R68:S68"/>
    <mergeCell ref="R66:S66"/>
    <mergeCell ref="R67:S67"/>
    <mergeCell ref="R56:S56"/>
    <mergeCell ref="P64:Q64"/>
    <mergeCell ref="R64:S64"/>
    <mergeCell ref="P65:Q65"/>
    <mergeCell ref="R65:S65"/>
    <mergeCell ref="R57:S57"/>
    <mergeCell ref="N68:O68"/>
    <mergeCell ref="N54:N55"/>
    <mergeCell ref="O54:O55"/>
    <mergeCell ref="C20:C23"/>
    <mergeCell ref="D25:G25"/>
    <mergeCell ref="H25:K25"/>
    <mergeCell ref="L25:O25"/>
    <mergeCell ref="H53:I53"/>
    <mergeCell ref="P43:P44"/>
    <mergeCell ref="L26:M26"/>
    <mergeCell ref="P26:Q26"/>
    <mergeCell ref="P52:S52"/>
    <mergeCell ref="P53:Q53"/>
    <mergeCell ref="L52:O52"/>
    <mergeCell ref="C53:C55"/>
    <mergeCell ref="D53:E53"/>
    <mergeCell ref="L19:O19"/>
    <mergeCell ref="P40:P41"/>
    <mergeCell ref="Q40:Q41"/>
    <mergeCell ref="P25:S25"/>
    <mergeCell ref="L40:L41"/>
    <mergeCell ref="M40:M41"/>
    <mergeCell ref="P19:S19"/>
    <mergeCell ref="D46:D47"/>
    <mergeCell ref="D49:D50"/>
    <mergeCell ref="P46:P47"/>
    <mergeCell ref="Q46:Q47"/>
    <mergeCell ref="L46:L47"/>
    <mergeCell ref="M46:M47"/>
    <mergeCell ref="L49:L50"/>
    <mergeCell ref="M49:M50"/>
    <mergeCell ref="K27:K28"/>
    <mergeCell ref="N27:N28"/>
    <mergeCell ref="O27:O28"/>
    <mergeCell ref="R27:R28"/>
    <mergeCell ref="S27:S28"/>
    <mergeCell ref="B10:C10"/>
    <mergeCell ref="D19:G19"/>
    <mergeCell ref="H19:K19"/>
    <mergeCell ref="B39:B50"/>
    <mergeCell ref="C39:C50"/>
    <mergeCell ref="H40:H41"/>
    <mergeCell ref="I40:I41"/>
    <mergeCell ref="B20:B23"/>
    <mergeCell ref="J27:J28"/>
    <mergeCell ref="I43:I44"/>
    <mergeCell ref="D26:E26"/>
    <mergeCell ref="H26:I26"/>
    <mergeCell ref="F27:F28"/>
    <mergeCell ref="G27:G28"/>
    <mergeCell ref="D40:D41"/>
    <mergeCell ref="E40:E41"/>
    <mergeCell ref="D43:D44"/>
    <mergeCell ref="E43:E44"/>
    <mergeCell ref="H43:H44"/>
    <mergeCell ref="E49:E50"/>
    <mergeCell ref="H49:H50"/>
    <mergeCell ref="E46:E47"/>
    <mergeCell ref="H46:H47"/>
    <mergeCell ref="I49:I50"/>
    <mergeCell ref="B53:B55"/>
    <mergeCell ref="H52:K52"/>
    <mergeCell ref="F54:F55"/>
    <mergeCell ref="G54:G55"/>
    <mergeCell ref="D52:G52"/>
    <mergeCell ref="C70:C71"/>
    <mergeCell ref="B68:B71"/>
    <mergeCell ref="B29:B38"/>
    <mergeCell ref="C29:C38"/>
    <mergeCell ref="B60:B61"/>
    <mergeCell ref="C60:C61"/>
    <mergeCell ref="I46:I47"/>
    <mergeCell ref="J54:J55"/>
    <mergeCell ref="K54:K55"/>
    <mergeCell ref="B64:B65"/>
    <mergeCell ref="C64:C65"/>
    <mergeCell ref="D65:E65"/>
    <mergeCell ref="F65:G65"/>
    <mergeCell ref="H65:I65"/>
    <mergeCell ref="F57:G57"/>
    <mergeCell ref="J64:K64"/>
    <mergeCell ref="J65:K65"/>
    <mergeCell ref="J57:K57"/>
    <mergeCell ref="F64:G64"/>
    <mergeCell ref="B82:B88"/>
    <mergeCell ref="C82:C88"/>
    <mergeCell ref="B334:B335"/>
    <mergeCell ref="C334:C335"/>
    <mergeCell ref="F334:G334"/>
    <mergeCell ref="J334:K334"/>
    <mergeCell ref="N334:O334"/>
    <mergeCell ref="E85:F85"/>
    <mergeCell ref="I85:J85"/>
    <mergeCell ref="M85:N85"/>
    <mergeCell ref="E87:F87"/>
    <mergeCell ref="I87:J87"/>
    <mergeCell ref="M87:N87"/>
    <mergeCell ref="M84:N84"/>
    <mergeCell ref="D90:G90"/>
    <mergeCell ref="H90:K90"/>
    <mergeCell ref="L90:O90"/>
    <mergeCell ref="H133:K133"/>
    <mergeCell ref="L133:O133"/>
    <mergeCell ref="E129:F129"/>
    <mergeCell ref="E130:F130"/>
    <mergeCell ref="E128:F128"/>
    <mergeCell ref="E125:F125"/>
    <mergeCell ref="E126:F126"/>
    <mergeCell ref="P333:S333"/>
    <mergeCell ref="D333:G333"/>
    <mergeCell ref="H333:K333"/>
    <mergeCell ref="L333:O333"/>
    <mergeCell ref="F335:G335"/>
    <mergeCell ref="J335:K335"/>
    <mergeCell ref="R335:S335"/>
    <mergeCell ref="N335:O335"/>
    <mergeCell ref="B91:B92"/>
    <mergeCell ref="C91:C92"/>
    <mergeCell ref="M129:N129"/>
    <mergeCell ref="M130:N130"/>
    <mergeCell ref="M131:N131"/>
    <mergeCell ref="I129:J129"/>
    <mergeCell ref="E131:F131"/>
    <mergeCell ref="R131:S131"/>
    <mergeCell ref="B136:B139"/>
    <mergeCell ref="C136:C137"/>
    <mergeCell ref="B134:B135"/>
    <mergeCell ref="C134:C135"/>
    <mergeCell ref="D134:G134"/>
    <mergeCell ref="C138:C139"/>
    <mergeCell ref="E138:F138"/>
    <mergeCell ref="C109:C116"/>
    <mergeCell ref="B336:B339"/>
    <mergeCell ref="C336:C337"/>
    <mergeCell ref="C338:C339"/>
    <mergeCell ref="E338:F338"/>
    <mergeCell ref="I338:J338"/>
    <mergeCell ref="M338:N338"/>
    <mergeCell ref="R334:S334"/>
    <mergeCell ref="Q338:R338"/>
    <mergeCell ref="E339:F339"/>
    <mergeCell ref="I339:J339"/>
    <mergeCell ref="M339:N339"/>
    <mergeCell ref="Q339:R339"/>
  </mergeCells>
  <conditionalFormatting sqref="E146">
    <cfRule type="iconSet" priority="1">
      <iconSet iconSet="4ArrowsGray">
        <cfvo type="percent" val="0"/>
        <cfvo type="percent" val="25"/>
        <cfvo type="percent" val="50"/>
        <cfvo type="percent" val="75"/>
      </iconSet>
    </cfRule>
  </conditionalFormatting>
  <dataValidations count="90">
    <dataValidation type="list" allowBlank="1" showInputMessage="1" showErrorMessage="1" prompt="Select type of policy" sqref="G137" xr:uid="{00000000-0002-0000-0A00-000000000000}">
      <formula1>$H$174:$H$195</formula1>
    </dataValidation>
    <dataValidation type="whole" allowBlank="1" showInputMessage="1" showErrorMessage="1" error="Please enter a number here" prompt="Enter No. of development strategies" sqref="D139 H139 L139 P139" xr:uid="{00000000-0002-0000-0A00-000002000000}">
      <formula1>0</formula1>
      <formula2>999999999</formula2>
    </dataValidation>
    <dataValidation type="whole" allowBlank="1" showInputMessage="1" showErrorMessage="1" error="Please enter a number" prompt="Enter No. of policy introduced or adjusted" sqref="D137 H137 L137 P137" xr:uid="{00000000-0002-0000-0A00-000003000000}">
      <formula1>0</formula1>
      <formula2>999999999999</formula2>
    </dataValidation>
    <dataValidation type="decimal" allowBlank="1" showInputMessage="1" showErrorMessage="1" error="Please enter a number" prompt="Enter income level of households" sqref="O131 G131 K131 G125 G127 G129 K125 K127 K129 O125 O127 O129" xr:uid="{00000000-0002-0000-0A00-000004000000}">
      <formula1>0</formula1>
      <formula2>9999999999999</formula2>
    </dataValidation>
    <dataValidation type="whole" allowBlank="1" showInputMessage="1" showErrorMessage="1" prompt="Enter number of households" sqref="L131 D131 H131 D125 D127 D129 H125 H127 H129 L125 L127 L129 P125 P127 P129 P131" xr:uid="{00000000-0002-0000-0A00-000005000000}">
      <formula1>0</formula1>
      <formula2>999999999999</formula2>
    </dataValidation>
    <dataValidation type="whole" allowBlank="1" showInputMessage="1" showErrorMessage="1" prompt="Enter number of assets" sqref="D118:D123 L118:L123 P118:P123" xr:uid="{00000000-0002-0000-0A00-000006000000}">
      <formula1>0</formula1>
      <formula2>9999999999999</formula2>
    </dataValidation>
    <dataValidation type="whole" allowBlank="1" showInputMessage="1" showErrorMessage="1" error="Please enter a number here" prompt="Please enter the No. of targeted households" sqref="D108 L116 H108 D116 H116 L108 P108 P116 D112 D114 D110 H112 H114 L110 L112 L114 P110 P112 P114 H110" xr:uid="{00000000-0002-0000-0A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E100:E101 E103:E104 I94:I95 M97:M98 I97:I98 I100:I101 I103:I104 M103:M104 M100:M101 M94:M95 Q94:Q95 Q97:Q98 Q100:Q101 Q103:Q104" xr:uid="{00000000-0002-0000-0A00-000008000000}">
      <formula1>0</formula1>
    </dataValidation>
    <dataValidation type="whole" allowBlank="1" showInputMessage="1" showErrorMessage="1" error="Please enter a number here" prompt="Please enter a number" sqref="D83:D88 H83:H88 L83:L88 P83:P88" xr:uid="{00000000-0002-0000-0A00-000009000000}">
      <formula1>0</formula1>
      <formula2>9999999999999990</formula2>
    </dataValidation>
    <dataValidation type="decimal" allowBlank="1" showInputMessage="1" showErrorMessage="1" errorTitle="Invalid data" error="Please enter a number" prompt="Please enter a number here" sqref="E54 I54 D71 D67 L67 P67 H69 L69 P69 D69 H71 L71 P71 H67" xr:uid="{00000000-0002-0000-0A00-00000A000000}">
      <formula1>0</formula1>
      <formula2>9999999999</formula2>
    </dataValidation>
    <dataValidation type="decimal" allowBlank="1" showInputMessage="1" showErrorMessage="1" errorTitle="Invalid data" error="Please enter a number" prompt="Enter total number of staff trained" sqref="D57" xr:uid="{00000000-0002-0000-0A00-00000B000000}">
      <formula1>0</formula1>
      <formula2>9999999999</formula2>
    </dataValidation>
    <dataValidation type="decimal" allowBlank="1" showInputMessage="1" showErrorMessage="1" errorTitle="Invalid data" error="Please enter a number" sqref="Q54 P57 L57 H57 M54" xr:uid="{00000000-0002-0000-0A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0 S43 S46 S49" xr:uid="{00000000-0002-0000-0A00-00000E000000}">
      <formula1>$D$161:$D$163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0F000000}">
      <formula1>0</formula1>
      <formula2>9999999999</formula2>
    </dataValidation>
    <dataValidation type="list" allowBlank="1" showInputMessage="1" showErrorMessage="1" prompt="Select income source" sqref="E125:F125 E131:F131 E129:F129 E127:F127 I125 M125 R125 I127 I129 I131 M127 M129 M131 R127 R129 R131" xr:uid="{00000000-0002-0000-0A00-000010000000}">
      <formula1>$K$149:$K$163</formula1>
    </dataValidation>
    <dataValidation type="list" allowBlank="1" showInputMessage="1" showErrorMessage="1" prompt="Please select the alternate source" sqref="G116 O116 G110 K116 G112 G114 K110 K112 K114 O110 O112 O114 S110 S112 S114 S116" xr:uid="{00000000-0002-0000-0A00-000011000000}">
      <formula1>$K$149:$K$163</formula1>
    </dataValidation>
    <dataValidation type="list" allowBlank="1" showInputMessage="1" showErrorMessage="1" prompt="Select % increase in income level" sqref="F116 N116 F110 J116 F112 F114 J110 J112 J114 N110 N112 N114 R110 R112 R114 R116" xr:uid="{00000000-0002-0000-0A00-000012000000}">
      <formula1>$E$178:$E$186</formula1>
    </dataValidation>
    <dataValidation type="list" allowBlank="1" showInputMessage="1" showErrorMessage="1" prompt="Select type of natural assets protected or rehabilitated" sqref="D94:D95 P94:P95 L94:L95 P103:P104 P100:P101 P97:P98 L103:L104 L100:L101 L97:L98 H103:H104 H100:H101 H97:H98 H94:H95 D103:D104 D100:D101 D97:D98" xr:uid="{00000000-0002-0000-0A00-000013000000}">
      <formula1>$C$176:$C$183</formula1>
    </dataValidation>
    <dataValidation type="list" allowBlank="1" showInputMessage="1" showErrorMessage="1" prompt="Enter the unit and type of the natural asset of ecosystem restored" sqref="F94:F95 J94:J95 N94:N95 F97:F98 F100:F101 F103:F104 N103:N104 N100:N101 N97:N98 J103:J104 J100:J101 J97:J98" xr:uid="{00000000-0002-0000-0A00-000014000000}">
      <formula1>$C$170:$C$173</formula1>
    </dataValidation>
    <dataValidation type="list" allowBlank="1" showInputMessage="1" showErrorMessage="1" prompt="Select targeted asset" sqref="E76:E81 Q76:Q81 M76:M81 I76:I81" xr:uid="{00000000-0002-0000-0A00-000015000000}">
      <formula1>$J$175:$J$176</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A00-000016000000}">
      <formula1>$D$173:$D$176</formula1>
    </dataValidation>
    <dataValidation type="list" allowBlank="1" showInputMessage="1" showErrorMessage="1" prompt="Select status" sqref="O38 K38 G36 G30 G32 G34 G38 K30 K32 K34 K36 O30 O32 O34 O36 S30 S32 S34 S36 S38" xr:uid="{00000000-0002-0000-0A00-000017000000}">
      <formula1>$E$173:$E$175</formula1>
    </dataValidation>
    <dataValidation type="list" allowBlank="1" showInputMessage="1" showErrorMessage="1" sqref="E152:E153" xr:uid="{00000000-0002-0000-0A00-000018000000}">
      <formula1>$D$16:$D$18</formula1>
    </dataValidation>
    <dataValidation type="list" allowBlank="1" showInputMessage="1" showErrorMessage="1" prompt="Select effectiveness" sqref="G139 K139 O139 S139" xr:uid="{00000000-0002-0000-0A00-000019000000}">
      <formula1>$K$165:$K$169</formula1>
    </dataValidation>
    <dataValidation type="list" allowBlank="1" showInputMessage="1" showErrorMessage="1" prompt="Select a sector" sqref="F65:G65 J65:K65 N65:O65 R65:S65" xr:uid="{00000000-0002-0000-0A00-00001A000000}">
      <formula1>$J$156:$J$164</formula1>
    </dataValidation>
    <dataValidation type="decimal" allowBlank="1" showInputMessage="1" showErrorMessage="1" errorTitle="Invalid data" error="Please enter a number between 0 and 9999999" prompt="Enter a number here" sqref="Q27 E27 E21:G21 Q21:S21 M27 I27 M21:O21" xr:uid="{00000000-0002-0000-0A00-00001B000000}">
      <formula1>0</formula1>
      <formula2>99999999999</formula2>
    </dataValidation>
    <dataValidation type="decimal" allowBlank="1" showInputMessage="1" showErrorMessage="1" errorTitle="Invalid data" error="Enter a percentage between 0 and 100" prompt="Enter a percentage (between 0 and 100)" sqref="N22:O23 F22:G23 R22:S23" xr:uid="{00000000-0002-0000-0A00-00001C000000}">
      <formula1>0</formula1>
      <formula2>100</formula2>
    </dataValidation>
    <dataValidation type="decimal" allowBlank="1" showInputMessage="1" showErrorMessage="1" errorTitle="Invalid data" error="Please enter a number between 0 and 100" prompt="Enter a percentage between 0 and 100" sqref="P65:Q65 D65:E65 E22:E23 M22:M23 M28 I28 Q22:Q23 E28 E55 E108 I55 M55 M57 I57 Q28 E57 Q57 H65:I65 M67 Q67 Q108 M116 I116 M108 I110 E116 Q55 I108 L65:M65 E112 E114 E110 I112 I114 M110 M112 M114 Q110 Q112 Q114 Q116 E67" xr:uid="{00000000-0002-0000-0A00-00001D000000}">
      <formula1>0</formula1>
      <formula2>100</formula2>
    </dataValidation>
    <dataValidation type="list" allowBlank="1" showInputMessage="1" showErrorMessage="1" prompt="Select type of policy" sqref="S137 K137 O137" xr:uid="{00000000-0002-0000-0A00-00001E000000}">
      <formula1>policy</formula1>
    </dataValidation>
    <dataValidation type="list" allowBlank="1" showInputMessage="1" showErrorMessage="1" prompt="Select income source" sqref="Q125 Q129 Q131 Q127" xr:uid="{00000000-0002-0000-0A00-00001F000000}">
      <formula1>incomesource</formula1>
    </dataValidation>
    <dataValidation type="list" allowBlank="1" showInputMessage="1" showErrorMessage="1" prompt="Select the effectiveness of protection/rehabilitation" sqref="S103 S97 S100 S94" xr:uid="{00000000-0002-0000-0A00-000020000000}">
      <formula1>effectiveness</formula1>
    </dataValidation>
    <dataValidation type="list" allowBlank="1" showInputMessage="1" showErrorMessage="1" prompt="Select programme/sector" sqref="F92 J92 N92 R92" xr:uid="{00000000-0002-0000-0A00-000021000000}">
      <formula1>$J$156:$J$164</formula1>
    </dataValidation>
    <dataValidation type="list" allowBlank="1" showInputMessage="1" showErrorMessage="1" prompt="Select level of improvements" sqref="I92 M92 Q92" xr:uid="{00000000-0002-0000-0A00-000022000000}">
      <formula1>effectiveness</formula1>
    </dataValidation>
    <dataValidation type="list" allowBlank="1" showInputMessage="1" showErrorMessage="1" prompt="Select changes in asset" sqref="F76:G81 J76:K81 N76:O81 R76:S81" xr:uid="{00000000-0002-0000-0A00-000023000000}">
      <formula1>$I$165:$I$169</formula1>
    </dataValidation>
    <dataValidation type="list" allowBlank="1" showInputMessage="1" showErrorMessage="1" prompt="Select response level" sqref="F74 J74 N74 R74" xr:uid="{00000000-0002-0000-0A00-000024000000}">
      <formula1>$H$165:$H$169</formula1>
    </dataValidation>
    <dataValidation type="list" allowBlank="1" showInputMessage="1" showErrorMessage="1" prompt="Select geographical scale" sqref="E74 I74 M74 Q74" xr:uid="{00000000-0002-0000-0A00-000025000000}">
      <formula1>$D$161:$D$163</formula1>
    </dataValidation>
    <dataValidation type="list" allowBlank="1" showInputMessage="1" showErrorMessage="1" prompt="Select project/programme sector" sqref="D74 H74 L74 P74 E30 E32 E34 E36 E38 I38 I36 I34 I32 I30 M30 M32 M34 M36 M38 Q38 Q36 Q34 Q32 Q30" xr:uid="{00000000-0002-0000-0A00-000026000000}">
      <formula1>$J$156:$J$164</formula1>
    </dataValidation>
    <dataValidation type="list" allowBlank="1" showInputMessage="1" showErrorMessage="1" prompt="Select level of awarness" sqref="F67:G67 J67:K67 N67:O67 R67:S67" xr:uid="{00000000-0002-0000-0A00-000027000000}">
      <formula1>$G$165:$G$169</formula1>
    </dataValidation>
    <dataValidation type="list" allowBlank="1" showInputMessage="1" showErrorMessage="1" prompt="Select scale" sqref="G59 O59 K59 S59" xr:uid="{00000000-0002-0000-0A00-000028000000}">
      <formula1>$F$165:$F$168</formula1>
    </dataValidation>
    <dataValidation type="list" allowBlank="1" showInputMessage="1" showErrorMessage="1" prompt="Select scale" sqref="F137 J137 N137 R137 F30 F32 F34 F36 F38 J30 J32 J34 J36 J38 N38 N36 N34 N32 N30 R30 R32 R34 R36 R38 E59 I59 M59 Q59" xr:uid="{00000000-0002-0000-0A00-000029000000}">
      <formula1>$D$161:$D$163</formula1>
    </dataValidation>
    <dataValidation type="list" allowBlank="1" showInputMessage="1" showErrorMessage="1" prompt="Select capacity level" sqref="G54 O54 K54 S54" xr:uid="{00000000-0002-0000-0A00-00002A000000}">
      <formula1>$F$165:$F$168</formula1>
    </dataValidation>
    <dataValidation type="list" allowBlank="1" showInputMessage="1" showErrorMessage="1" prompt="Select sector" sqref="F54 F59 M137 N54 J54 I137 N59 J59 D76:D81 G83:G88 H76:H81 K83:K88 L76:L81 O83:O88 P76:P81 S83:S88 E137 R59 F118:F123 J118:J123 N118:N123 R118:R123 R54 Q137" xr:uid="{00000000-0002-0000-0A00-00002B000000}">
      <formula1>$J$156:$J$164</formula1>
    </dataValidation>
    <dataValidation type="list" allowBlank="1" showInputMessage="1" showErrorMessage="1" sqref="I136 O117 K82 I82 G82 K136 M136 Q82 S82 E136 O136 F117 G136 S117 O82 M82 K117 S136 Q136 I336 K336 M336 E336 O336 G336 S336 Q336" xr:uid="{00000000-0002-0000-0A00-00002C000000}">
      <formula1>group</formula1>
    </dataValidation>
    <dataValidation type="list" allowBlank="1" showInputMessage="1" showErrorMessage="1" sqref="B68:B70" xr:uid="{00000000-0002-0000-0A00-00002D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A00-00002E000000}">
      <formula1>$D$145:$D$152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2F000000}">
      <formula1>0</formula1>
      <formula2>99999</formula2>
    </dataValidation>
    <dataValidation type="list" allowBlank="1" showInputMessage="1" showErrorMessage="1" errorTitle="Select from the list" error="Select from the list" prompt="Select hazard addressed by the Early Warning System" sqref="S39 S42 S45 S48 O48 O45 O42 O39 K39 K42 K45 K48 G48 G45 G42 G39" xr:uid="{00000000-0002-0000-0A00-000030000000}">
      <formula1>$D$145:$D$152</formula1>
    </dataValidation>
    <dataValidation type="list" allowBlank="1" showInputMessage="1" showErrorMessage="1" prompt="Select type" sqref="F57:G57 J57:K57 N57:O57 R57:S57 D59 H59 L59 P59" xr:uid="{00000000-0002-0000-0A00-000031000000}">
      <formula1>$D$157:$D$159</formula1>
    </dataValidation>
    <dataValidation type="list" allowBlank="1" showInputMessage="1" showErrorMessage="1" sqref="E83:F88 I83:J88 M83:N88 Q83:R88" xr:uid="{00000000-0002-0000-0A00-000032000000}">
      <formula1>type1</formula1>
    </dataValidation>
    <dataValidation type="list" allowBlank="1" showInputMessage="1" showErrorMessage="1" prompt="Select level of improvements" sqref="D92:E92 H92 L92 P92" xr:uid="{00000000-0002-0000-0A00-000033000000}">
      <formula1>$K$165:$K$169</formula1>
    </dataValidation>
    <dataValidation type="list" allowBlank="1" showInputMessage="1" showErrorMessage="1" prompt="Select type" sqref="G92 K92 S92 O92" xr:uid="{00000000-0002-0000-0A00-000034000000}">
      <formula1>$F$146:$F$150</formula1>
    </dataValidation>
    <dataValidation type="list" allowBlank="1" showInputMessage="1" showErrorMessage="1" error="Please select a level of effectiveness from the drop-down list" prompt="Select the level of effectiveness of protection/rehabilitation" sqref="G94:G95 G97:G98 G100:G101 G103:G104 K103:K104 K100:K101 K97:K98 K94:K95 O94:O95 O97:O98 O100:O101 O103:O104 R103:R104 R100:R101 R97:R98 R94:R95" xr:uid="{00000000-0002-0000-0A00-000035000000}">
      <formula1>$K$165:$K$169</formula1>
    </dataValidation>
    <dataValidation type="list" allowBlank="1" showInputMessage="1" showErrorMessage="1" error="Please select improvement level from the drop-down list" prompt="Select improvement level" sqref="F108:G108 J108:K108 N108:O108 R108:S108" xr:uid="{00000000-0002-0000-0A00-000036000000}">
      <formula1>$H$160:$H$164</formula1>
    </dataValidation>
    <dataValidation type="list" allowBlank="1" showInputMessage="1" showErrorMessage="1" prompt="Select integration level" sqref="D135:S135" xr:uid="{00000000-0002-0000-0A00-000038000000}">
      <formula1>$H$153:$H$157</formula1>
    </dataValidation>
    <dataValidation type="list" allowBlank="1" showInputMessage="1" showErrorMessage="1" prompt="Select state of enforcement" sqref="E139:F139 I139:J139 M139:N139 Q139:R139" xr:uid="{00000000-0002-0000-0A00-000039000000}">
      <formula1>$I$146:$I$150</formula1>
    </dataValidation>
    <dataValidation type="list" allowBlank="1" showInputMessage="1" showErrorMessage="1" error="Please select the from the drop-down list_x000a_" prompt="Please select from the drop-down list" sqref="C17" xr:uid="{00000000-0002-0000-0A00-00003A000000}">
      <formula1>$J$157:$J$164</formula1>
    </dataValidation>
    <dataValidation type="list" allowBlank="1" showInputMessage="1" showErrorMessage="1" error="Please select from the drop-down list" prompt="Please select from the drop-down list" sqref="C14" xr:uid="{00000000-0002-0000-0A00-00003B000000}">
      <formula1>$C$166:$C$168</formula1>
    </dataValidation>
    <dataValidation type="list" allowBlank="1" showInputMessage="1" showErrorMessage="1" error="Select from the drop-down list" prompt="Select from the drop-down list" sqref="C16" xr:uid="{00000000-0002-0000-0A00-00003C000000}">
      <formula1>$B$166:$B$169</formula1>
    </dataValidation>
    <dataValidation type="list" allowBlank="1" showInputMessage="1" showErrorMessage="1" error="Select from the drop-down list" prompt="Select from the drop-down list" sqref="C15" xr:uid="{00000000-0002-0000-0A00-00003D000000}">
      <formula1>$B$172:$B$330</formula1>
    </dataValidation>
    <dataValidation type="list" allowBlank="1" showInputMessage="1" showErrorMessage="1" error="Select from the drop-down list._x000a_" prompt="Select overall effectiveness" sqref="G27:G28 S27:S28 O27:O28 K27:K28" xr:uid="{00000000-0002-0000-0A00-00003E000000}">
      <formula1>$K$165:$K$169</formula1>
    </dataValidation>
    <dataValidation allowBlank="1" showInputMessage="1" showErrorMessage="1" prompt="Please include number of institutions" sqref="P61 D61 H61 L61" xr:uid="{00000000-0002-0000-0A00-00003F000000}"/>
    <dataValidation type="list" allowBlank="1" showInputMessage="1" showErrorMessage="1" prompt="Select scale" sqref="G61 K61 O61 S61" xr:uid="{00000000-0002-0000-0A00-000040000000}">
      <formula1>"4: High capacity, 3: Medium capacity, 2: Low capacity, 1: No capacity"</formula1>
    </dataValidation>
    <dataValidation type="list" allowBlank="1" showInputMessage="1" showErrorMessage="1" prompt="Select scale" sqref="E61 I61 M61 Q61" xr:uid="{00000000-0002-0000-0A00-000041000000}">
      <formula1>"National, Local"</formula1>
    </dataValidation>
    <dataValidation type="list" allowBlank="1" showInputMessage="1" showErrorMessage="1" prompt="Select sector" sqref="R61" xr:uid="{00000000-0002-0000-0A00-000042000000}">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xr:uid="{00000000-0002-0000-0A00-000043000000}">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1" xr:uid="{00000000-0002-0000-0A00-00004400000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1" xr:uid="{00000000-0002-0000-0A00-000045000000}">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xr:uid="{00000000-0002-0000-0A00-000046000000}">
      <formula1>"Training manuals, handbooks, technical guidelines"</formula1>
    </dataValidation>
    <dataValidation type="list" allowBlank="1" showInputMessage="1" showErrorMessage="1" prompt="Select level of awarness" sqref="F69:G69 J69:K69 N69:O69 R69:S69" xr:uid="{00000000-0002-0000-0A00-000047000000}">
      <formula1>"5: Fully aware, 4: Mostly aware, 3: Partially aware, 2: Partially not aware, 1: Aware of neither"</formula1>
    </dataValidation>
    <dataValidation type="list" allowBlank="1" showInputMessage="1" showErrorMessage="1" prompt="Select level of awarness" sqref="F71:G71" xr:uid="{00000000-0002-0000-0A00-000048000000}">
      <formula1>"Regional, National, Sub-national, Local"</formula1>
    </dataValidation>
    <dataValidation type="list" allowBlank="1" showInputMessage="1" showErrorMessage="1" errorTitle="Invalid data" error="Please enter a number between 0 and 100" sqref="I71 M71 Q71" xr:uid="{00000000-0002-0000-0A00-000049000000}">
      <formula1>"Training manuals, Handbooks, Technical guidelines"</formula1>
    </dataValidation>
    <dataValidation type="list" allowBlank="1" showInputMessage="1" showErrorMessage="1" sqref="J71:K71 R71:S71 N71:O71" xr:uid="{00000000-0002-0000-0A00-00004A000000}">
      <formula1>"Regional, National, Sub-national, Local"</formula1>
    </dataValidation>
    <dataValidation type="list" allowBlank="1" showInputMessage="1" showErrorMessage="1" prompt="Select type" sqref="E339:F339 I339:J339 M339:N339 Q339:R339" xr:uid="{00000000-0002-0000-0A00-00004B000000}">
      <formula1>"Innovative practice, Innovative product, Innovative technology "</formula1>
    </dataValidation>
    <dataValidation type="list" allowBlank="1" showInputMessage="1" showErrorMessage="1" prompt="Select status" sqref="J337 N337 F337 R337" xr:uid="{00000000-0002-0000-0A00-00004C000000}">
      <formula1>"No innovative practices, Undertaking innovative practices, Completed innovation practices"</formula1>
    </dataValidation>
    <dataValidation type="list" allowBlank="1" showInputMessage="1" showErrorMessage="1" prompt="Select integration level" sqref="R335:S335 N335:O335" xr:uid="{00000000-0002-0000-0A00-00004D000000}">
      <formula1>"Innovation rolled out, Innovation accelerated, Innovation scaled-up, Innovation replicated"</formula1>
    </dataValidation>
    <dataValidation type="list" allowBlank="1" showInputMessage="1" showErrorMessage="1" prompt="Select integration level" sqref="P335 H335 L335" xr:uid="{00000000-0002-0000-0A00-00004E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5" xr:uid="{00000000-0002-0000-0A00-00004F000000}">
      <formula1>"Regional, National, Subnational, Community"</formula1>
    </dataValidation>
    <dataValidation type="list" allowBlank="1" showInputMessage="1" showErrorMessage="1" prompt="Select sector" sqref="Q337 E337 I337 M337" xr:uid="{00000000-0002-0000-0A00-000050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9 G339 O337 G337 K337 S337 K339 O339" xr:uid="{00000000-0002-0000-0A00-000051000000}">
      <formula1>"5: Very effective, 4: Effective, 3: Moderately effective, 2: Partially effective, 1: Ineffective"</formula1>
    </dataValidation>
    <dataValidation type="list" allowBlank="1" showInputMessage="1" showErrorMessage="1" prompt="Select integration level" sqref="I335 M335 Q335" xr:uid="{00000000-0002-0000-0A00-000052000000}">
      <formula1>"Regional, National, Sub-national, Community"</formula1>
    </dataValidation>
    <dataValidation type="list" allowBlank="1" showInputMessage="1" showErrorMessage="1" sqref="J335:K335" xr:uid="{00000000-0002-0000-0A00-000053000000}">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7 L337 P337" xr:uid="{00000000-0002-0000-0A00-000054000000}">
      <formula1>0</formula1>
      <formula2>999999999999</formula2>
    </dataValidation>
    <dataValidation type="list" allowBlank="1" showInputMessage="1" showErrorMessage="1" sqref="D335" xr:uid="{00000000-0002-0000-0A00-00005500000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7" xr:uid="{00000000-0002-0000-0A00-000056000000}">
      <formula1>0</formula1>
      <formula2>999999999999</formula2>
    </dataValidation>
    <dataValidation type="whole" allowBlank="1" showInputMessage="1" showErrorMessage="1" error="Please enter a number here" prompt="Enter number of key findings" sqref="D339 H339 L339 P339" xr:uid="{00000000-0002-0000-0A00-000057000000}">
      <formula1>0</formula1>
      <formula2>999999999</formula2>
    </dataValidation>
    <dataValidation type="list" allowBlank="1" showInputMessage="1" showErrorMessage="1" errorTitle="Invalid data" error="Please enter a number between 0 and 100" prompt="Enter a percentage using the drop down menu" sqref="Q69 E69 I69 M69" xr:uid="{00000000-0002-0000-0A00-000058000000}">
      <formula1>"20% to 39%, 40% to 60%, 61% to 80%"</formula1>
    </dataValidation>
    <dataValidation type="list" allowBlank="1" showInputMessage="1" showErrorMessage="1" prompt="Select integration level" sqref="F335:G335" xr:uid="{00000000-0002-0000-0A00-000059000000}">
      <formula1>"Innovation rolled out,Innovation accelerated, Innovation scaled-up, Innovation replicated"</formula1>
    </dataValidation>
    <dataValidation type="list" allowBlank="1" showInputMessage="1" showErrorMessage="1" prompt="Select type of assets" sqref="E118:E123 M118:M123 Q118:Q123 I118:I123" xr:uid="{00000000-0002-0000-0A00-000001000000}">
      <formula1>$L$150:$L$156</formula1>
    </dataValidation>
    <dataValidation type="list" allowBlank="1" showInputMessage="1" showErrorMessage="1" prompt="Select adaptation strategy" sqref="G118:G123 O118:O123 S118:S123 K118:K123" xr:uid="{00000000-0002-0000-0A00-000037000000}">
      <formula1>$I$171:$I$187</formula1>
    </dataValidation>
  </dataValidations>
  <hyperlinks>
    <hyperlink ref="B8" r:id="rId1" xr:uid="{75C2BA4D-FBB0-420E-A869-F856CE05D9F5}"/>
  </hyperlinks>
  <pageMargins left="0.7" right="0.7" top="0.75" bottom="0.75" header="0.3" footer="0.3"/>
  <pageSetup paperSize="8" scale="36" fitToHeight="0" orientation="landscape" cellComments="asDisplayed"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Overview</vt:lpstr>
      <vt:lpstr>Risk Assesment</vt:lpstr>
      <vt:lpstr>Financial Data</vt:lpstr>
      <vt:lpstr>ESP Compliance</vt:lpstr>
      <vt:lpstr>GP Compliance</vt:lpstr>
      <vt:lpstr>ESP and GP Guidance notes</vt:lpstr>
      <vt:lpstr>Rating</vt:lpstr>
      <vt:lpstr>Project Indicators</vt:lpstr>
      <vt:lpstr>Lessons Learned</vt:lpstr>
      <vt:lpstr>Results Tracker</vt:lpstr>
      <vt:lpstr>'Results Tracker'!incomelevel</vt:lpstr>
      <vt:lpstr>'Results Tracker'!info</vt:lpstr>
      <vt:lpstr>'Results Tracker'!overalleffect</vt:lpstr>
      <vt:lpstr>'Results Tracker'!physicalassets</vt:lpstr>
      <vt:lpstr>'Results Tracker'!quality</vt:lpstr>
      <vt:lpstr>'Results Tracker'!question</vt:lpstr>
      <vt:lpstr>'Results Tracker'!responses</vt:lpstr>
      <vt:lpstr>'Results Tracker'!state</vt:lpstr>
      <vt:lpstr>Rating!type1</vt:lpstr>
      <vt:lpstr>'Results Tracker'!type1</vt:lpstr>
      <vt:lpstr>'Results Tracker'!yesno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 Remaury</cp:lastModifiedBy>
  <cp:lastPrinted>2019-07-02T21:11:44Z</cp:lastPrinted>
  <dcterms:created xsi:type="dcterms:W3CDTF">2010-11-30T14:15:01Z</dcterms:created>
  <dcterms:modified xsi:type="dcterms:W3CDTF">2025-08-18T14:33:23Z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bb275b1f-8600-4758-a56d-36d20e704743</vt:lpwstr>
  </property>
</Properties>
</file>