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P:\Adaptation Fund\Projects and Programs\Project reports\Mauritania\PPR 5\"/>
    </mc:Choice>
  </mc:AlternateContent>
  <xr:revisionPtr revIDLastSave="0" documentId="8_{49D23623-FBDC-44D9-9FD9-F962C8A0B650}" xr6:coauthVersionLast="44" xr6:coauthVersionMax="44" xr10:uidLastSave="{00000000-0000-0000-0000-000000000000}"/>
  <bookViews>
    <workbookView xWindow="-110" yWindow="-110" windowWidth="19420" windowHeight="10420" tabRatio="660" xr2:uid="{00000000-000D-0000-FFFF-FFFF00000000}"/>
  </bookViews>
  <sheets>
    <sheet name="Overview" sheetId="1" r:id="rId1"/>
    <sheet name="FinancialData" sheetId="2" r:id="rId2"/>
    <sheet name="Risk Assesment" sheetId="4" r:id="rId3"/>
    <sheet name="Rating" sheetId="12"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'Results Tracker'!$G$152:$G$155</definedName>
    <definedName name="Year">[1]Dropdowns!$H$2:$H$36</definedName>
    <definedName name="yesno">'Results Tracker'!$E$148:$E$149</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2" l="1"/>
  <c r="G127" i="11" l="1"/>
  <c r="G125" i="11"/>
  <c r="G123" i="11"/>
  <c r="G121" i="11"/>
  <c r="G119" i="11"/>
  <c r="E99" i="11"/>
  <c r="M58" i="11"/>
  <c r="M57" i="11"/>
  <c r="M55" i="11"/>
  <c r="M54" i="11"/>
  <c r="S21" i="11"/>
  <c r="Q21" i="11"/>
  <c r="M21" i="11"/>
  <c r="I21" i="11"/>
  <c r="G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GADER Ghazi</author>
  </authors>
  <commentList>
    <comment ref="H102" authorId="0" shapeId="0" xr:uid="{00000000-0006-0000-0700-000001000000}">
      <text>
        <r>
          <rPr>
            <b/>
            <sz val="9"/>
            <color indexed="81"/>
            <rFont val="Tahoma"/>
            <family val="2"/>
          </rPr>
          <t>GADER Ghazi:</t>
        </r>
        <r>
          <rPr>
            <sz val="9"/>
            <color indexed="81"/>
            <rFont val="Tahoma"/>
            <family val="2"/>
          </rPr>
          <t xml:space="preserve">
Sand dune fixation</t>
        </r>
      </text>
    </comment>
    <comment ref="K119" authorId="0" shapeId="0" xr:uid="{00000000-0006-0000-0700-000002000000}">
      <text>
        <r>
          <rPr>
            <b/>
            <sz val="9"/>
            <color indexed="81"/>
            <rFont val="Tahoma"/>
            <family val="2"/>
          </rPr>
          <t xml:space="preserve">GADER Ghazi:
</t>
        </r>
        <r>
          <rPr>
            <sz val="9"/>
            <color indexed="81"/>
            <rFont val="Tahoma"/>
            <family val="2"/>
          </rPr>
          <t>Income level will be evaluated after the project termination</t>
        </r>
      </text>
    </comment>
    <comment ref="L119" authorId="0" shapeId="0" xr:uid="{00000000-0006-0000-0700-000003000000}">
      <text>
        <r>
          <rPr>
            <b/>
            <sz val="9"/>
            <color indexed="81"/>
            <rFont val="Tahoma"/>
            <family val="2"/>
          </rPr>
          <t>GADER Ghazi:</t>
        </r>
        <r>
          <rPr>
            <sz val="9"/>
            <color indexed="81"/>
            <rFont val="Tahoma"/>
            <family val="2"/>
          </rPr>
          <t xml:space="preserve">
Ménages ayant bénéficiés des activités :
Maraichage,
Aviculture,
Arboriculture,
Apiculture</t>
        </r>
      </text>
    </comment>
    <comment ref="L127" authorId="0" shapeId="0" xr:uid="{00000000-0006-0000-0700-000004000000}">
      <text>
        <r>
          <rPr>
            <b/>
            <sz val="9"/>
            <color indexed="81"/>
            <rFont val="Tahoma"/>
            <family val="2"/>
          </rPr>
          <t>GADER Ghazi:</t>
        </r>
        <r>
          <rPr>
            <sz val="9"/>
            <color indexed="81"/>
            <rFont val="Tahoma"/>
            <family val="2"/>
          </rPr>
          <t xml:space="preserve">
Veterinary Assistnants</t>
        </r>
      </text>
    </comment>
  </commentList>
</comments>
</file>

<file path=xl/sharedStrings.xml><?xml version="1.0" encoding="utf-8"?>
<sst xmlns="http://schemas.openxmlformats.org/spreadsheetml/2006/main" count="1987" uniqueCount="981">
  <si>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</si>
  <si>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</si>
  <si>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</si>
  <si>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</si>
  <si>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</si>
  <si>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</si>
  <si>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</si>
  <si>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</si>
  <si>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</si>
  <si>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</si>
  <si>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</si>
  <si>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</si>
  <si>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</si>
  <si>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</si>
  <si>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</si>
  <si>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</si>
  <si>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</si>
  <si>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</si>
  <si>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</si>
  <si>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</si>
  <si>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</si>
  <si>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</si>
  <si>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</si>
  <si>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</si>
  <si>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</si>
  <si>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</si>
  <si>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</si>
  <si>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</si>
  <si>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</si>
  <si>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</si>
  <si>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</si>
  <si>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</si>
  <si>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</si>
  <si>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</si>
  <si>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</si>
  <si>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</si>
  <si>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</si>
  <si>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</si>
  <si>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</si>
  <si>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</si>
  <si>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</si>
  <si>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</si>
  <si>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</si>
  <si>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</si>
  <si>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</si>
  <si>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</si>
  <si>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</si>
  <si>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</si>
  <si>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</si>
  <si>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</si>
  <si>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</si>
  <si>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</si>
  <si>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</si>
  <si>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</si>
  <si>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</si>
  <si>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</si>
  <si>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</si>
  <si>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</si>
  <si>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</si>
  <si>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</si>
  <si>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</si>
  <si>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</si>
  <si>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</si>
  <si>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</si>
  <si>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</si>
  <si>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</si>
  <si>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</si>
  <si>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</si>
  <si>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</si>
  <si>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</si>
  <si>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</si>
  <si>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</si>
  <si>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</si>
  <si>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</si>
  <si>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</si>
  <si>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</si>
  <si>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</si>
  <si>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</si>
  <si>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</si>
  <si>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</si>
  <si>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</si>
  <si>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</si>
  <si>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</si>
  <si>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</si>
  <si>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</si>
  <si>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</si>
  <si>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</si>
  <si>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</si>
  <si>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</si>
  <si>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</si>
  <si>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</si>
  <si>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</si>
  <si>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</si>
  <si>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</si>
  <si>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</si>
  <si>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</si>
  <si>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</si>
  <si>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</si>
  <si>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</si>
  <si>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</si>
  <si>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</si>
  <si>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</si>
  <si>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</si>
  <si>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</si>
  <si>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</si>
  <si>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</si>
  <si>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</si>
  <si>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</si>
  <si>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</si>
  <si>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</si>
  <si>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</si>
  <si>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</si>
  <si>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</si>
  <si>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</si>
  <si>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</si>
  <si>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</si>
  <si>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</si>
  <si>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</si>
  <si>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</si>
  <si>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</si>
  <si>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</si>
  <si>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</si>
  <si>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</si>
  <si>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</si>
  <si>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</si>
  <si>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</si>
  <si>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</si>
  <si>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</si>
  <si>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</si>
  <si>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</si>
  <si>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</si>
  <si>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</si>
  <si>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</si>
  <si>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</si>
  <si>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</si>
  <si>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</si>
  <si>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</si>
  <si>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</si>
  <si>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</si>
  <si>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</si>
  <si>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</si>
  <si>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</si>
  <si>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</si>
  <si>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</si>
  <si>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</si>
  <si>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</si>
  <si>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</si>
  <si>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</si>
  <si>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</si>
  <si>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</si>
  <si>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</si>
  <si>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</si>
  <si>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</si>
  <si>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</si>
  <si>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</si>
  <si>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</si>
  <si>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</si>
  <si>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</si>
  <si>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</si>
  <si>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</si>
  <si>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</si>
  <si>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</si>
  <si>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</si>
  <si>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</si>
  <si>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</si>
  <si>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</si>
  <si>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</si>
  <si>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</si>
  <si>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</si>
  <si>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</si>
  <si>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</si>
  <si>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</si>
  <si>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</si>
  <si>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</si>
  <si>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</si>
  <si>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</si>
  <si>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</si>
  <si>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</si>
  <si>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</si>
  <si>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</si>
  <si>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</si>
  <si>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</si>
  <si>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</si>
  <si>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</si>
  <si>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</si>
  <si>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</si>
  <si>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</si>
  <si>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</si>
  <si>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</si>
  <si>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</si>
  <si>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</si>
  <si>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</si>
  <si>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</si>
  <si>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</si>
  <si>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</si>
  <si>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</si>
  <si>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</si>
  <si>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</si>
  <si>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</si>
  <si>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</si>
  <si>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</si>
  <si>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</si>
  <si>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</si>
  <si>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</si>
  <si>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</si>
  <si>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</si>
  <si>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</si>
  <si>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</si>
  <si>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</si>
  <si>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</si>
  <si>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</si>
  <si>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</si>
  <si>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</si>
  <si>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</si>
  <si>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</si>
  <si>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</si>
  <si>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</si>
  <si>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</si>
  <si>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</si>
  <si>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</si>
  <si>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</si>
  <si>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</si>
  <si>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</si>
  <si>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</si>
  <si>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</si>
  <si>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</si>
  <si>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</si>
  <si>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</si>
  <si>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</si>
  <si>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</si>
  <si>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</si>
  <si>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</si>
  <si>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</si>
  <si>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</si>
  <si>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</si>
  <si>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</si>
  <si>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</si>
  <si>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</si>
  <si>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</si>
  <si>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</si>
  <si>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</si>
  <si>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</si>
  <si>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</si>
  <si>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</si>
  <si>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</si>
  <si>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</si>
  <si>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</si>
  <si>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</si>
  <si>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</si>
  <si>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</si>
  <si>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</si>
  <si>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</si>
  <si>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</si>
  <si>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</si>
  <si>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</si>
  <si>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</si>
  <si>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</si>
  <si>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</si>
  <si>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</si>
  <si>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</si>
  <si>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</si>
  <si>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</si>
  <si>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</si>
  <si>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</si>
  <si>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</si>
  <si>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</si>
  <si>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</si>
  <si>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</si>
  <si>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</si>
  <si>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</si>
  <si>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</si>
  <si>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</si>
  <si>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</si>
  <si>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</si>
  <si>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</si>
  <si>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</si>
  <si>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</si>
  <si>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</si>
  <si>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</si>
  <si>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</si>
  <si>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</si>
  <si>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</si>
  <si>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</si>
  <si>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</si>
  <si>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</si>
  <si>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</si>
  <si>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</si>
  <si>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</si>
  <si>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</si>
  <si>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</si>
  <si>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</si>
  <si>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</si>
  <si>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</si>
  <si>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</si>
  <si>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</si>
  <si>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</si>
  <si>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</si>
  <si>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</si>
  <si>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</si>
  <si>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</si>
  <si>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</si>
  <si>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</si>
  <si>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</si>
  <si>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</si>
  <si>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</si>
  <si>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</si>
  <si>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</si>
  <si>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</si>
  <si>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</si>
  <si>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</si>
  <si>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</si>
  <si>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</si>
  <si>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</si>
  <si>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</si>
  <si>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</si>
  <si>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</si>
  <si>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</si>
  <si>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</si>
  <si>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</si>
  <si>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</si>
  <si>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</si>
  <si>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</si>
  <si>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</si>
  <si>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</si>
  <si>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</si>
  <si>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</si>
  <si>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</si>
  <si>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</si>
  <si>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</si>
  <si>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</si>
  <si>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</si>
  <si>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</si>
  <si>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</si>
  <si>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</si>
  <si>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</si>
  <si>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</si>
  <si>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</si>
  <si>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</si>
  <si>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</si>
  <si>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</si>
  <si>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</si>
  <si>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</si>
  <si>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</si>
  <si>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</si>
  <si>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</si>
  <si>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</si>
  <si>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</si>
  <si>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</si>
  <si>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</si>
  <si>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</si>
  <si>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</si>
  <si>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</si>
  <si>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</si>
  <si>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</si>
  <si>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</si>
  <si>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</si>
  <si>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</si>
  <si>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</si>
  <si>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</si>
  <si>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</si>
  <si>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</si>
  <si>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</si>
  <si>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</si>
  <si>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</si>
  <si>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</si>
  <si>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</si>
  <si>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</si>
  <si>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</si>
  <si>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</si>
  <si>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</si>
  <si>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</si>
  <si>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</si>
  <si>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</si>
  <si>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</si>
  <si>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</si>
  <si>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</si>
  <si>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</si>
  <si>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</si>
  <si>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</si>
  <si>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</si>
  <si>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</si>
  <si>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</si>
  <si>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</si>
  <si>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</si>
  <si>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</si>
  <si>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</si>
  <si>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</si>
  <si>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</si>
  <si>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</si>
  <si>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</si>
  <si>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</si>
  <si>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</si>
  <si>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</si>
  <si>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</si>
  <si>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</si>
  <si>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</si>
  <si>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</si>
  <si>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</si>
  <si>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</si>
  <si>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</si>
  <si>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</si>
  <si>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</si>
  <si>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</si>
  <si>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</si>
  <si>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</si>
  <si>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</si>
  <si>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</si>
  <si>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</si>
  <si>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</si>
  <si>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</si>
  <si>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</si>
  <si>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</si>
  <si>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</si>
  <si>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</si>
  <si>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</si>
  <si>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</si>
  <si>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</si>
  <si>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</si>
  <si>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</si>
  <si>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</si>
  <si>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</si>
  <si>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</si>
  <si>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</si>
  <si>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</si>
  <si>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</si>
  <si>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</si>
  <si>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</si>
  <si>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</si>
  <si>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</si>
  <si>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</si>
  <si>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</si>
  <si>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</si>
  <si>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</si>
  <si>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</si>
  <si>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</si>
  <si>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</si>
  <si>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</si>
  <si>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</si>
  <si>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</si>
  <si>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</si>
  <si>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</si>
  <si>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</si>
  <si>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</si>
  <si>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</si>
  <si>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</si>
  <si>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</si>
  <si>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</si>
  <si>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</si>
  <si>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</si>
  <si>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</si>
  <si>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</si>
  <si>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</si>
  <si>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</si>
  <si>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</si>
  <si>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</si>
  <si>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</si>
  <si>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</si>
  <si>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</si>
  <si>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</si>
  <si>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</si>
  <si>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</si>
  <si>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</si>
  <si>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</si>
  <si>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</si>
  <si>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</si>
  <si>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</si>
  <si>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</si>
  <si>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</si>
  <si>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</si>
  <si>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</si>
  <si>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</si>
  <si>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</si>
  <si>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</si>
  <si>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</si>
  <si>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</si>
  <si>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</si>
  <si>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</si>
  <si>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</si>
  <si>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</si>
  <si>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</si>
  <si>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</si>
  <si>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</si>
  <si>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</si>
  <si>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</si>
  <si>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</si>
  <si>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</si>
  <si>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</si>
  <si>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</si>
  <si>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</si>
  <si>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</si>
  <si>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</si>
  <si>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</si>
  <si>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</si>
  <si>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</si>
  <si>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</si>
  <si>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</si>
  <si>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</si>
  <si>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</si>
  <si>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</si>
  <si>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</si>
  <si>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</si>
  <si>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</si>
  <si>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</si>
  <si>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</si>
  <si>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</si>
  <si>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</si>
  <si>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</si>
  <si>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</si>
  <si>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</si>
  <si>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</si>
  <si>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</si>
  <si>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</si>
  <si>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</si>
  <si>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</si>
  <si>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</si>
  <si>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</si>
  <si>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</si>
  <si>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</si>
  <si>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</si>
  <si>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</si>
  <si>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</si>
  <si>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</si>
  <si>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</si>
  <si>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</si>
  <si>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</si>
  <si>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</si>
  <si>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</si>
  <si>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</si>
  <si>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</si>
  <si>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</si>
  <si>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</si>
  <si>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</si>
  <si>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</si>
  <si>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</si>
  <si>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</si>
  <si>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</si>
  <si>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</si>
  <si>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</si>
  <si>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</si>
  <si>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</si>
  <si>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</si>
  <si>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</si>
  <si>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</si>
  <si>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</si>
  <si>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</si>
  <si>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</si>
  <si>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</si>
  <si>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</si>
  <si>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</si>
  <si>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</si>
  <si>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</si>
  <si>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</si>
  <si>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</si>
  <si>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</si>
  <si>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</si>
  <si>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</si>
  <si>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</si>
  <si>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</si>
  <si>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</si>
  <si>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</si>
  <si>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</si>
  <si>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</si>
  <si>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</si>
  <si>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</si>
  <si>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</si>
  <si>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</si>
  <si>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</si>
  <si>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</si>
  <si>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</si>
  <si>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</si>
  <si>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</si>
  <si>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</si>
  <si>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</si>
  <si>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</si>
  <si>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</si>
  <si>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</si>
  <si>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</si>
  <si>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</si>
  <si>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</si>
  <si>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</si>
  <si>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</si>
  <si>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</si>
  <si>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</si>
  <si>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</si>
  <si>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</si>
  <si>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</si>
  <si>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</si>
  <si>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</si>
  <si>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</si>
  <si>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</si>
  <si>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</si>
  <si>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</si>
  <si>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</si>
  <si>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</si>
  <si>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</si>
  <si>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</si>
  <si>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</si>
  <si>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</si>
  <si>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</si>
  <si>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</si>
  <si>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</si>
  <si>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</si>
  <si>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</si>
  <si>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</si>
  <si>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</si>
  <si>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</si>
  <si>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</si>
  <si>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</si>
  <si>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</si>
  <si>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</si>
  <si>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</si>
  <si>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</si>
  <si>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</si>
  <si>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</si>
  <si>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</si>
  <si>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</si>
  <si>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</si>
  <si>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</si>
  <si>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</si>
  <si>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</si>
  <si>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</si>
  <si>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</si>
  <si>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</si>
  <si>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</si>
  <si>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</si>
  <si>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</si>
  <si>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</si>
  <si>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</si>
  <si>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</si>
  <si>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</si>
  <si>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</si>
  <si>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</si>
  <si>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</si>
  <si>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</si>
  <si>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</si>
  <si>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</si>
  <si>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</si>
  <si>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</si>
  <si>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</si>
  <si>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</si>
  <si>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</si>
  <si>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</si>
  <si>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</si>
  <si>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</si>
  <si>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</si>
  <si>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</si>
  <si>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</si>
  <si>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</si>
  <si>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</si>
  <si>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</si>
  <si>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</si>
  <si>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</si>
  <si>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</si>
  <si>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</si>
  <si>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</si>
  <si>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</si>
  <si>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</si>
  <si>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</si>
  <si>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</si>
  <si>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</si>
  <si>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</si>
  <si>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</si>
  <si>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</si>
  <si>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</si>
  <si>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</si>
  <si>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</si>
  <si>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Effects of Climate Change on Food Security in Mauritania</t>
  </si>
  <si>
    <r>
      <t xml:space="preserve">The Mauritania's Ministry of Environment and Sustainable Development and the United Nations World Food Programme initiated a four-year project to strengthen resilience and promote food security in 100 villages located in the Wilayas of Assaba, Brakna, Guidimakha, Gorgol, Hodh El Chergui, Hodh El Gharbi, Tagant and Trarza. The overall goal of the project aims to improve adaptation in the area of food security in Mauritania by assisting the government in improving technical services at the community level so that village residents, who will be most affected by climate change, can undertake their own analysis of climate change impacts and prepare detailed adaptation plans – including harmonized plans for livestock, land and water management and the overall use of natural resources. The project will also promote climate resilience by protecting threatened resources, such as dunes, community fuel wood forests, and water sources. Finally, villages will be encouraged to explore ways to diversify the sources of livelihood and receive training, coaching, and asset investments to do so. The project includes three components: 
</t>
    </r>
    <r>
      <rPr>
        <b/>
        <sz val="11"/>
        <color indexed="8"/>
        <rFont val="Times New Roman"/>
        <family val="1"/>
      </rPr>
      <t>Component 1:</t>
    </r>
    <r>
      <rPr>
        <sz val="11"/>
        <color indexed="8"/>
        <rFont val="Times New Roman"/>
        <family val="1"/>
      </rPr>
      <t xml:space="preserve"> Support technical services and the communities they serve to better understand climate risks, their impacts on resources and food security; and facilitate decentralized and participatory adaptation planning.
</t>
    </r>
    <r>
      <rPr>
        <b/>
        <sz val="11"/>
        <color indexed="8"/>
        <rFont val="Times New Roman"/>
        <family val="1"/>
      </rPr>
      <t>Component 2:</t>
    </r>
    <r>
      <rPr>
        <sz val="11"/>
        <color indexed="8"/>
        <rFont val="Times New Roman"/>
        <family val="1"/>
      </rPr>
      <t xml:space="preserve"> Design and implement concrete adaptation measures identified through community adaptation planning that aim to combat desertification and land degradation.
</t>
    </r>
    <r>
      <rPr>
        <b/>
        <sz val="11"/>
        <color indexed="8"/>
        <rFont val="Times New Roman"/>
        <family val="1"/>
      </rPr>
      <t>Component 3:</t>
    </r>
    <r>
      <rPr>
        <sz val="11"/>
        <color indexed="8"/>
        <rFont val="Times New Roman"/>
        <family val="1"/>
      </rPr>
      <t xml:space="preserve"> Design and implement concrete adaptation measures identified through community adaptation planning that aim to diversify and strengthen the livelihoods of the most vulnerable population.</t>
    </r>
  </si>
  <si>
    <t>United Nations Word Food Programme (WFP)</t>
  </si>
  <si>
    <t>Multilateral</t>
  </si>
  <si>
    <t>Wilaya of Assaba (12 villages); Wilaya of Brakna (12 villages); Wilaya of Gorgol (10 villages); Wilaya of Guidimakha (12 villages); Wilaya of Hodh El Chergui (15 villages); Wilaya of Hodh El Gharbi (14 villages); Wilaya of Tagant (9 villages); Wilaya of Trarza (16 villages)</t>
  </si>
  <si>
    <t>July 23 2012</t>
  </si>
  <si>
    <t>July 2012</t>
  </si>
  <si>
    <t>August 14 2014</t>
  </si>
  <si>
    <t xml:space="preserve">http://parsacc.yolasite.com </t>
  </si>
  <si>
    <t>ghazi.gader@wfp.org</t>
  </si>
  <si>
    <t>14-Agust-2014</t>
  </si>
  <si>
    <t xml:space="preserve">elwavi.sm@gmail.com </t>
  </si>
  <si>
    <t xml:space="preserve">lunef@yahoo.com </t>
  </si>
  <si>
    <t>14-August-2014</t>
  </si>
  <si>
    <t>Ghazi GADER, Project coordinator</t>
  </si>
  <si>
    <t>Alioune FALL, Project coordinator Assistant</t>
  </si>
  <si>
    <t>Output 1.2 Strengthening of Government's threat, risk and vulnerability analysis</t>
  </si>
  <si>
    <t>Output 1.3: 20 inter-village associations established and supported</t>
  </si>
  <si>
    <t>Output 1.4:Communities trained in climate change threats and adaptation measures which reduce vulnerability, in particular related to food insecurity</t>
  </si>
  <si>
    <t>Output 1.5:100 villages, being clustered according to landscape, ecosystem and livelihoods, have prepared adaptation plans that are integrated into local development planning.</t>
  </si>
  <si>
    <t>Output 1.7: Monitoring system in place (establishment, training, production of data and reports) to track climate events and ecologic development in project intervention zones.</t>
  </si>
  <si>
    <t>Output 2.1: 1500 - 2000 ha of sand dunes fixated</t>
  </si>
  <si>
    <t>Output 2.2: 1000 - 1500 ha of vulnerable zones protected</t>
  </si>
  <si>
    <t>EE - Project Execution Costs</t>
  </si>
  <si>
    <t>MIE - Project Management Fee</t>
  </si>
  <si>
    <t>External factors may delay project implementation</t>
  </si>
  <si>
    <t>Communities find it difficult to take up the skills, learning and social cohesion necessary to secure protected areas</t>
  </si>
  <si>
    <t>There is little local specialized management and technical capacity related to climate change, particularly in the entities that are responsible for the project.</t>
  </si>
  <si>
    <t>Lack of adequately qualified partners</t>
  </si>
  <si>
    <t>People purchase greater amounts of livestock (beyond carrying capacity)</t>
  </si>
  <si>
    <t>Outsiders bring in additional livestock</t>
  </si>
  <si>
    <t>Natural disasters, in particular drought</t>
  </si>
  <si>
    <t>Lack of complementary projects and inputs</t>
  </si>
  <si>
    <t>MTN/MIE/Food/2011/1/PD</t>
  </si>
  <si>
    <t>http://parsacc.yolasite.com/etudes-et-rapports.php</t>
  </si>
  <si>
    <t>As a matter of routine, WFP prepares contingency plans in close collaboration with Government to detect and address risks early on.</t>
  </si>
  <si>
    <t>Use of Food for work tool</t>
  </si>
  <si>
    <t>Changes in regional project focal points (DREDD)</t>
  </si>
  <si>
    <t>Overcome</t>
  </si>
  <si>
    <t>Output 2.3   1,000-1,500 ha of community fuel wood forests planted.</t>
  </si>
  <si>
    <t>Output 3.1   300,000 trees for revenue generation and food planted in protected areas</t>
  </si>
  <si>
    <t>Output 3.4   6,000 technical staff and community leaders trained and equipped for poultry development</t>
  </si>
  <si>
    <t>Output 3.5   1,000 technical staff and community leaders trained and equipped for apiculture</t>
  </si>
  <si>
    <t>Output 3.7   30,000 fuel efficient stoves built</t>
  </si>
  <si>
    <t>Output 3.8   2,000 community members (mainly youth) trained and equipped to build and maintain fuel efficient stoves</t>
  </si>
  <si>
    <t>No adaptation plans exist in intervention zones</t>
  </si>
  <si>
    <t>Preparation and communication to regional level of up-to-date and reliable information and analysis of climate change information and of government priorities</t>
  </si>
  <si>
    <t>DREDD hardly receive any guidance, information and analysis from central level</t>
  </si>
  <si>
    <t>Regular communications between central level and DREDD provide up-to date information and guidance, adapted to the capacity at regional level</t>
  </si>
  <si>
    <t xml:space="preserve">Communities and village associations do not prepare comprehensive adaptation plans
</t>
  </si>
  <si>
    <t xml:space="preserve">Adaptation plans include analysis, discussion of options, decision on priorities and analysis of implications (costs, maintenance)
</t>
  </si>
  <si>
    <t>Ghazi GADER</t>
  </si>
  <si>
    <t>International Project Manager/Coordinator</t>
  </si>
  <si>
    <t>WFP, Mauritania</t>
  </si>
  <si>
    <t>2: Physical asset (produced/improved/strenghtened)</t>
  </si>
  <si>
    <t xml:space="preserve">Output 1.6: Communities share success stories and lessons learned, including support of 8 community radios </t>
  </si>
  <si>
    <t xml:space="preserve">20 village cluster adaptation plans developed in a participatory way and officially recognized by DREDD
</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</si>
  <si>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</si>
  <si>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</si>
  <si>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Output 1.1 Eight DREDD (regional technical services of MEDD) strengthened to access and analyze climate change information, to monitor local development and to mobilize and support communities</t>
  </si>
  <si>
    <t>Sidi Mohamed El Wavi, National Project Director</t>
  </si>
  <si>
    <t>List output and corresponding amount spent for the current reporting period</t>
  </si>
  <si>
    <t>2.4   Water retention structures built covering approximately 500 ha</t>
  </si>
  <si>
    <t>Output 3.2   4,000 technical staff and community leaders trained in livestock management, agricultural techniques and water utilization</t>
  </si>
  <si>
    <t>Output 3.3   5,000 technical staff and community leaders trained and equipped agro-pastoral IGA, including plant multiplication</t>
  </si>
  <si>
    <t xml:space="preserve">Output 3.6   Approx. 20 community cereal banks established. </t>
  </si>
  <si>
    <t>People cut down planted trees for fuel wood (other than community forest)</t>
  </si>
  <si>
    <t>Yasuhiro TSUMURA, WFP Deputy Country Director</t>
  </si>
  <si>
    <t>yasuhiro.tsumura@wfp.org</t>
  </si>
  <si>
    <t>ndiaye.maouloud@gmail.com</t>
  </si>
  <si>
    <t xml:space="preserve">Number of community adaptation plans prepared through participative local planning supported with information and facilitation by DREDD </t>
  </si>
  <si>
    <t xml:space="preserve">20 clusters of villages have established adaption plans in a participatory manner   </t>
  </si>
  <si>
    <t xml:space="preserve">DREDD have played an active and supportive role in the mobilization, organization and implementation of inter-village adaption planning processes     </t>
  </si>
  <si>
    <t xml:space="preserve">DREDD do not visit communities and do not provide information, support, guidance or facilitate processes     </t>
  </si>
  <si>
    <t xml:space="preserve">DREDD have been trained, have communicated with department and local level, have visited communities, have facilitated village cluster establishment and discussions    </t>
  </si>
  <si>
    <t xml:space="preserve">Outcome 1.2:
Strengthened awareness, ownership, planning and management capacities at community level for local natural resource management and climate change adaptation   </t>
  </si>
  <si>
    <t xml:space="preserve">Communities and their relevant sub-groups (e.g. women, livelihood groups, etc.) have actively participated in the preparation of the inter-village adaptation plans prepared and see their interests adequately reflected.   </t>
  </si>
  <si>
    <t xml:space="preserve">There is only little joint discussion at community level, and not all groups are involved; no inter-village discussions take place     </t>
  </si>
  <si>
    <t xml:space="preserve">Inter-village associations exist and are active in on form or the other in each of 20 targeted clusters    </t>
  </si>
  <si>
    <t xml:space="preserve">In some clusters, some form of cooperation structure may exist, on which the project can build.   </t>
  </si>
  <si>
    <t xml:space="preserve">Number of people (gender-disaggregated) and communities trained  </t>
  </si>
  <si>
    <t xml:space="preserve">Communities are aware of degrading natural resources, but rarely of context, causes and adaptation options  </t>
  </si>
  <si>
    <t xml:space="preserve">Communities have the capacity to analyze and understand their situation, and adaptation options   </t>
  </si>
  <si>
    <t xml:space="preserve">Specific studies on adaptation technology requirements are available at the relevant levels    </t>
  </si>
  <si>
    <t xml:space="preserve">A number of ad hoc studies exist within several projects, but are not systematically made available  </t>
  </si>
  <si>
    <t xml:space="preserve">Studies on technology for 3-4 “standard” adaptation assets are available to all partners and stakeholders    </t>
  </si>
  <si>
    <t xml:space="preserve">Community radios are on air, involving communities in programming and feed-back   </t>
  </si>
  <si>
    <t xml:space="preserve">Communities of 15 sites in the project area have already listen regularly to radio transmissions on a radius ranging from 6 to 70 km.   </t>
  </si>
  <si>
    <t xml:space="preserve">Participating communities and government services have provided quality, timely and reliable ecologic monitoring reports aligned with the national monitoring system   </t>
  </si>
  <si>
    <t xml:space="preserve">The ecologic monitoring system is established as part of PANE II System and set online in February 2014.  </t>
  </si>
  <si>
    <t xml:space="preserve">The new national ecologic monitoring system is known, used and maintained by DREED and in project village clusters.  </t>
  </si>
  <si>
    <t xml:space="preserve">Number of people trained at regional and village cluster level; amount and quality of data provided by village clusters / regional teams   </t>
  </si>
  <si>
    <t xml:space="preserve">There is no systematic collection, consolidation and analysis of data on nationally agreed-upon indicators.  </t>
  </si>
  <si>
    <t xml:space="preserve">Participating DREDD and village clusters provide data on agreed-upon indicators; and receive, understand and use reports.  </t>
  </si>
  <si>
    <t xml:space="preserve">OBJECTIVE 2:
Design and implement concrete adaptation measures identified through community adaptation planning that aim to combat desertification, soil erosion and land degradation   </t>
  </si>
  <si>
    <t xml:space="preserve">Number of implemented community adaptation plan action aiming to combat desertification, soil erosion and land degradation   </t>
  </si>
  <si>
    <t xml:space="preserve">No comprehensive community (cluster) adaptation plans exist in the intervention zones to be selected.  </t>
  </si>
  <si>
    <t xml:space="preserve">20 comprehensive adaptation plans have been implemented with respect to combat desertification, soil erosion and land degradation.  </t>
  </si>
  <si>
    <t xml:space="preserve">Reduced, halted or reversed dune advance in participating communities   </t>
  </si>
  <si>
    <t xml:space="preserve">749 ha of dunes fixed in the project intervention area   </t>
  </si>
  <si>
    <t xml:space="preserve">Significant deceleration – and ideally reversal – of dune advance  </t>
  </si>
  <si>
    <t xml:space="preserve">Plants – and other measures – have stopped advance of dunes   </t>
  </si>
  <si>
    <t xml:space="preserve">Sand dune fixation does take place as part of several projects, but hardly in the zones to be selected.  </t>
  </si>
  <si>
    <t xml:space="preserve">Communities have fixated dunes and have a clear plan for maintaining / reinforcing fixation  </t>
  </si>
  <si>
    <t xml:space="preserve">Increased Vegetation Cover Index in participating communities  </t>
  </si>
  <si>
    <t xml:space="preserve">The average density of vegetation is 67 plants per hectare in the project sites  </t>
  </si>
  <si>
    <t xml:space="preserve">Increase of the average density per hectare by at least 10% in the participating village clusters until the end of the project with  clear prospect of further increases)  </t>
  </si>
  <si>
    <t xml:space="preserve">Area of land protected from against uncontrolled grazing and bush fires   </t>
  </si>
  <si>
    <t xml:space="preserve">There will only be sporadic protected areas in selected village clusters   </t>
  </si>
  <si>
    <t xml:space="preserve">1,000 – 1,500 ha of land protected and encompassed by sustainable management plan   </t>
  </si>
  <si>
    <t xml:space="preserve">There is hardly any controlled fuel wood plantation in areas to be selected  </t>
  </si>
  <si>
    <t xml:space="preserve">Participating communities cover at least 50% of their fuel wood requirements from controlled wood production  </t>
  </si>
  <si>
    <t xml:space="preserve">Increased surface and sub-soil water availability  </t>
  </si>
  <si>
    <t xml:space="preserve">There are only 13 sites with water retention structures functioning in areas to be selected   </t>
  </si>
  <si>
    <t xml:space="preserve">Area where days of water availability has increased with at least 20%   </t>
  </si>
  <si>
    <t xml:space="preserve">Number, kind, surface size and volume (where applicable) of water retention structures  </t>
  </si>
  <si>
    <t xml:space="preserve">13 sites have dams, check dams, Soil and water conservation structures, Soil restoration structures </t>
  </si>
  <si>
    <t xml:space="preserve">Communities construct and maintain retention assets according to plan </t>
  </si>
  <si>
    <t>OBJECTIVE 3
Design and implement concrete adaptation measures identified through community adaptation planning that aim to diversify and strengthen the livelihoods of the most vulnerable population  »</t>
  </si>
  <si>
    <t xml:space="preserve">Number and type of implemented community adaptation plan action aiming to diversify and strengthen the livelihoods of the most vulnerable population  </t>
  </si>
  <si>
    <t xml:space="preserve">No adaptation plans are in place, livelihood bases are hardly diversified in areas to be selected  </t>
  </si>
  <si>
    <t xml:space="preserve">Communities have implemented adaptation plan action and continue to gain sustainable income from new sources  </t>
  </si>
  <si>
    <t xml:space="preserve">Number and type of sources of income for participating households before and after the project  </t>
  </si>
  <si>
    <r>
      <t xml:space="preserve">Livelihood bases are hardly diversified in areas to be selected – specific baselines to be established as part of adaptation plan preparation
</t>
    </r>
    <r>
      <rPr>
        <b/>
        <sz val="11"/>
        <rFont val="Times New Roman"/>
        <family val="1"/>
      </rPr>
      <t xml:space="preserve">(The communities practice seven (7) income generating activities including 04 based on the exploitation of natural resources (agriculture, livestock, fishing and fruit picking)  </t>
    </r>
  </si>
  <si>
    <t xml:space="preserve">Level of income for participating households before and after the project  </t>
  </si>
  <si>
    <t xml:space="preserve">Participating households are among the poorest in the selected areas. </t>
  </si>
  <si>
    <t xml:space="preserve">Participating households have increased their revenues by at least 40%  </t>
  </si>
  <si>
    <t xml:space="preserve">Food gap (number of weeks/months) for participating households before and after the project  </t>
  </si>
  <si>
    <r>
      <t xml:space="preserve">Participating households have the greatest food gap in the selected areas.
</t>
    </r>
    <r>
      <rPr>
        <b/>
        <sz val="11"/>
        <rFont val="Times New Roman"/>
        <family val="1"/>
      </rPr>
      <t xml:space="preserve">(The number of food deficit months  range from 1 to 10)  </t>
    </r>
  </si>
  <si>
    <t xml:space="preserve">Participating households have decreased their food gap by at least 50%  </t>
  </si>
  <si>
    <t xml:space="preserve">Number of trees planted and growing in protected areas; amount of food and revenue gained from these.  </t>
  </si>
  <si>
    <t xml:space="preserve">Baseline to be established as part of adaptation plan  </t>
  </si>
  <si>
    <t xml:space="preserve">Planted trees already are – or have at least a clear prospect of – providing substantial amounts of food and income  </t>
  </si>
  <si>
    <t xml:space="preserve">Number of people (gender disaggregated) trained  </t>
  </si>
  <si>
    <t xml:space="preserve">Extension staff and cluster population are aware of and apply appropriate techniques   </t>
  </si>
  <si>
    <t xml:space="preserve">Hardly any training is available in areas to be selected; extension staff requires training, too  </t>
  </si>
  <si>
    <t xml:space="preserve">Extension staff and cluster population are aware of and apply appropriate techniques  </t>
  </si>
  <si>
    <t xml:space="preserve">Hardly any training is available in areas to be selected; extension staff requires training, too   </t>
  </si>
  <si>
    <t xml:space="preserve">Number of fuel efficient stoves built by participating communities; share of reduced consumption of fuel wood  </t>
  </si>
  <si>
    <t xml:space="preserve">Communities know, understand and use fuel efficient stoves; fuel-wood consumption by participating households reduced by at least 40%  </t>
  </si>
  <si>
    <t xml:space="preserve">Number of people (gender-disaggregated) trained  </t>
  </si>
  <si>
    <r>
      <t xml:space="preserve">No training is available in areas to be selected; extension staff requires training, too. </t>
    </r>
    <r>
      <rPr>
        <b/>
        <sz val="11"/>
        <rFont val="Times New Roman"/>
        <family val="1"/>
      </rPr>
      <t xml:space="preserve">14 artisans are already trained to manufacture improved stoves)  </t>
    </r>
  </si>
  <si>
    <t xml:space="preserve">In all participating communities a group of people regularly builds and repairs fuel-efficient stoves;  </t>
  </si>
  <si>
    <t>Communities are trained and sensitized about the adverse effects of CC and its impacts on natural resources, livelihood and food security</t>
  </si>
  <si>
    <t>Communities are aware about the adverse effects of CC and its impacts on natural resources, livelihood and food security</t>
  </si>
  <si>
    <t>Planning, supervision, implementation and monitoring of project activities are improved</t>
  </si>
  <si>
    <t>Monitoring system in place and operational</t>
  </si>
  <si>
    <t xml:space="preserve">Please provide all indicators being tracked for the project as outlined in the project document  </t>
  </si>
  <si>
    <t>Concrete adaptation measures identified through community-based adaptation planning to combat desertification and land degradation initiated in the project area</t>
  </si>
  <si>
    <t xml:space="preserve">Adaptation measures implementation initiated in the project area to combat desertification and land degradation </t>
  </si>
  <si>
    <t>Concrete adaptation measures identified through community-based adaptation planning to diversify and strengthen the livelihoods of vulnerable populations initiated in the project area</t>
  </si>
  <si>
    <t>Adaptation measures implementation initiated in the project area to diversify and strengthen the livelihoods of vulnerable populations</t>
  </si>
  <si>
    <t>Highly Unsatisfactory (HU)</t>
  </si>
  <si>
    <t xml:space="preserve">Communities share success stories and lessons learned, including support of 8 community radios </t>
  </si>
  <si>
    <t xml:space="preserve">Monitoring system in place (training, production of data and reports) to track climate events and ecologic development in project intervention zones.  </t>
  </si>
  <si>
    <t>Training on the use of the monitoring and evaluation guide has been organized for the benefit of the 8 DREDDs.
Periodically the ecological monitoring is carried out (DREDD - PMU) in the project intervention sites compared to the baseline situation. The results will be integrated into the national ecological monitoring system.</t>
  </si>
  <si>
    <t>An Early Warning System (EWS) is set up at community level</t>
  </si>
  <si>
    <t>Strengthening of Government authorities and technical services on Climate Change threat, risk and vulnerability analysis</t>
  </si>
  <si>
    <t xml:space="preserve">Output 1.2:
Strengthening of Government authorities and technical services on CC threat, risk and vulnerability analysis capabilities by expanding current Vulnerability and Analysis methodologies to overlay climate threats and monitoring changes in landscapes using GIS technologies. </t>
  </si>
  <si>
    <t>;</t>
  </si>
  <si>
    <t>https://www.wfp.org/stories/building-resilience-and-adaptive-capacity-communities-sahel</t>
  </si>
  <si>
    <t>Maouloud N'Diaye, M&amp;E specialist</t>
  </si>
  <si>
    <t>January 2017</t>
  </si>
  <si>
    <t xml:space="preserve">Brochure of the project 
Poster of the Project 
Guidance note for the prioritization of project areas
Project inception report
ACC training report for technical regional services - Kaédi 9-12 Mach 2015
ACC training report for technical regional services - Kiffa 6-9 April 2015 
ACC training report for NGO, Kaédi et Kiffa 8-12 June 2015
ACC training report for government representatives at central level 7-9 July 2015
Monitoring Project Activities factsheets 
Project Progress Report 1st semester 2015
Assessment  of nurseries' seedlings production 2015
Brochure - Climate Change Adaptation Planning Approach  at Community Level
Brochure -Review of the first year of project implementation
Report of the assessment study on Soil and Water conservation
Report of the assessment study of the promotion of poultry farming programme 
Report of the assessment study of the beekeeping promotion programme
Report of the assessement study of the fruit trees promotion programme 
Report of the Veterinary Auxiliary Training
Veterinary Auxiliaries training manuel
Assessment  of nurseries' seedlings production 2016
</t>
  </si>
  <si>
    <t>The tendering process for purchasing food took a long time to be finalized thus implying delays on food distribution and frustrating communities involved in the Food For Assets activities. WFP and The Ministry of Environment agreed to combine Food tool with cash transfer tool.</t>
  </si>
  <si>
    <t>Mobilisation of national counterpart for 2017 - 2018</t>
  </si>
  <si>
    <r>
      <rPr>
        <b/>
        <sz val="11"/>
        <rFont val="Times New Roman"/>
        <family val="1"/>
      </rPr>
      <t>Outcome 1.1:</t>
    </r>
    <r>
      <rPr>
        <sz val="11"/>
        <rFont val="Times New Roman"/>
        <family val="1"/>
      </rPr>
      <t xml:space="preserve">
Strengthened awareness, ownership and facilitation capacities of government services (DREDD)   </t>
    </r>
  </si>
  <si>
    <r>
      <rPr>
        <b/>
        <sz val="11"/>
        <rFont val="Times New Roman"/>
        <family val="1"/>
      </rPr>
      <t>Outcome 1.3:</t>
    </r>
    <r>
      <rPr>
        <sz val="11"/>
        <rFont val="Times New Roman"/>
        <family val="1"/>
      </rPr>
      <t xml:space="preserve">
National ecologic monitoring system strengthened and tested   </t>
    </r>
  </si>
  <si>
    <r>
      <rPr>
        <b/>
        <sz val="11"/>
        <rFont val="Times New Roman"/>
        <family val="1"/>
      </rPr>
      <t>Outcome 2.1:</t>
    </r>
    <r>
      <rPr>
        <sz val="11"/>
        <rFont val="Times New Roman"/>
        <family val="1"/>
      </rPr>
      <t xml:space="preserve">
Advance of sand dunes slowed down, halted or reversed   </t>
    </r>
  </si>
  <si>
    <r>
      <rPr>
        <b/>
        <sz val="11"/>
        <rFont val="Times New Roman"/>
        <family val="1"/>
      </rPr>
      <t>Outcome 2.2:</t>
    </r>
    <r>
      <rPr>
        <sz val="11"/>
        <rFont val="Times New Roman"/>
        <family val="1"/>
      </rPr>
      <t xml:space="preserve">
Increased vegetation cover in intervention zones  </t>
    </r>
  </si>
  <si>
    <r>
      <rPr>
        <b/>
        <sz val="11"/>
        <rFont val="Times New Roman"/>
        <family val="1"/>
      </rPr>
      <t>Outcome 2.3:</t>
    </r>
    <r>
      <rPr>
        <sz val="11"/>
        <rFont val="Times New Roman"/>
        <family val="1"/>
      </rPr>
      <t xml:space="preserve">
Decreased loss of water and soil through surface run-off   </t>
    </r>
  </si>
  <si>
    <r>
      <rPr>
        <b/>
        <sz val="11"/>
        <rFont val="Times New Roman"/>
        <family val="1"/>
      </rPr>
      <t>Outcome 3.1:</t>
    </r>
    <r>
      <rPr>
        <sz val="11"/>
        <rFont val="Times New Roman"/>
        <family val="1"/>
      </rPr>
      <t xml:space="preserve">
Increased number of sources of income for participating households  </t>
    </r>
  </si>
  <si>
    <r>
      <rPr>
        <b/>
        <sz val="11"/>
        <rFont val="Times New Roman"/>
        <family val="1"/>
      </rPr>
      <t>Outcome 3.2:</t>
    </r>
    <r>
      <rPr>
        <sz val="11"/>
        <rFont val="Times New Roman"/>
        <family val="1"/>
      </rPr>
      <t xml:space="preserve">
Increased income for participating households  </t>
    </r>
  </si>
  <si>
    <r>
      <rPr>
        <b/>
        <sz val="11"/>
        <rFont val="Times New Roman"/>
        <family val="1"/>
      </rPr>
      <t>Outcome 3.3:</t>
    </r>
    <r>
      <rPr>
        <sz val="11"/>
        <rFont val="Times New Roman"/>
        <family val="1"/>
      </rPr>
      <t xml:space="preserve">
Increased availability of and access to food for participating communities   </t>
    </r>
  </si>
  <si>
    <t>Lack of capacity in the DREDDs in terms of staffing and skills.</t>
  </si>
  <si>
    <r>
      <t xml:space="preserve">Fuel-efficient stoves are hardly know and available in areas to be selected – to be confirmed during adaptation planning </t>
    </r>
    <r>
      <rPr>
        <b/>
        <sz val="11"/>
        <rFont val="Times New Roman"/>
        <family val="1"/>
      </rPr>
      <t xml:space="preserve">(The communities of 10 villages already use improved stoves)  </t>
    </r>
  </si>
  <si>
    <t xml:space="preserve">The project consultation process before the implementation has given specially  learning opportunities for the regional technical services and local administrative authorities. Its participatory approach engaged the different stakeholders in a way by which they learned about climate change, its impacts on food security and the necessity to adapt to safeguard natural resources and livelihoods against climate impacts. During the project implementation, on-the job training, along with the different course trainings, technical support, and other forms of  learning has enabled the different stakeholder groups to realize how they can effectively contribute to building resilience. All this has enhanced capacities of all stakholders to contributing to the different project outcomes. </t>
  </si>
  <si>
    <r>
      <rPr>
        <b/>
        <sz val="11"/>
        <rFont val="Times New Roman"/>
        <family val="1"/>
      </rPr>
      <t>87 villages</t>
    </r>
    <r>
      <rPr>
        <sz val="11"/>
        <rFont val="Times New Roman"/>
        <family val="1"/>
      </rPr>
      <t xml:space="preserve">  prepared their ACC action plan with the support of DREDD and Regional technical services including civil society. This work is a result of the  improvement of DREDD and project partners' skills on Climate change issues and integrating ACC into local development approach.
With the support of NGOs, the baseline reference was improved and More than 50 Action plans have been updated.</t>
    </r>
  </si>
  <si>
    <t xml:space="preserve">CR goes live are on air, have with strong volunteer involvement and a sustainability strategy  </t>
  </si>
  <si>
    <t>HS</t>
  </si>
  <si>
    <t xml:space="preserve">Alioune Fall, Project Coordinator Assistant;  </t>
  </si>
  <si>
    <t>lunef@yahoo.com</t>
  </si>
  <si>
    <t>elwavi.sm@gmail.com</t>
  </si>
  <si>
    <t>The problem of access to water is a central issue for adaptation to climate change. By partially addressing these aspects, the project has substantially contributed to strengthening community resilience in various areas: agriculture, livestock, drinking water, and so on.</t>
  </si>
  <si>
    <t>N/A</t>
  </si>
  <si>
    <r>
      <t xml:space="preserve">At least </t>
    </r>
    <r>
      <rPr>
        <b/>
        <sz val="11"/>
        <rFont val="Times New Roman"/>
        <family val="1"/>
      </rPr>
      <t>25%</t>
    </r>
    <r>
      <rPr>
        <sz val="11"/>
        <rFont val="Times New Roman"/>
        <family val="1"/>
      </rPr>
      <t xml:space="preserve"> of village cluster population have increased their livelihood bases with new sources of income  </t>
    </r>
  </si>
  <si>
    <t>Replication and upscaling of many of the project interventions is already done by beneficiairies in many project villages (traditional poultry farming, High crop production, Soil and water conservation building structures...). Mauritania AF project is now considered as the leading Climate Change project within MEDD and many other environmental projects are now seeking synergies to benefit from its experience.</t>
  </si>
  <si>
    <t>Despite of the different capacity building and support provided to NGOS, the performance of some of them is below expected.</t>
  </si>
  <si>
    <t>https://www.youtube.com/watch?v=NvMot1jn9js&amp;t=25s (Reportage sur les réalisations du projet - 2017)</t>
  </si>
  <si>
    <t>https://www.youtube.com/watch?v=TJXPh0mQb9c (Reportage sur les réalisation -2016)</t>
  </si>
  <si>
    <t>amd2sy@hotmail.com</t>
  </si>
  <si>
    <t>Amadou SY, Communication consultant</t>
  </si>
  <si>
    <t>https://www.facebook.com/ParsaccMauritania</t>
  </si>
  <si>
    <t>Executing Entity</t>
  </si>
  <si>
    <t xml:space="preserve">During the rainy season (June-August), many project sites become inaccessible due to the impracticability of the terrain. This situation is very cumbersome and causes a slowdown in the execution of activities.
</t>
  </si>
  <si>
    <r>
      <t xml:space="preserve">ACTUAL CO-FINANCING </t>
    </r>
    <r>
      <rPr>
        <i/>
        <sz val="11"/>
        <rFont val="Times New Roman"/>
        <family val="1"/>
      </rPr>
      <t xml:space="preserve">(If the MTR or TE have not been undertaken this reporting period, DO NOT report on actual co-financing.) </t>
    </r>
  </si>
  <si>
    <t>Enhancing Resilience of Communities to the Adverse effects of Climate Change on Food Security in Mauritania</t>
  </si>
  <si>
    <t>Adapt planning schedule and carry out other capacity building activities at Nouakchott or Wilayas Headquarters during these times.</t>
  </si>
  <si>
    <t>DREDD as Regional responsibles for the environmental sector are fully busy with the  bushfire campaign that runs from September to December of each year. In this period there is a lack in supervising project activity execution.</t>
  </si>
  <si>
    <t>Some contracts with NGOs had to be terminated and additional responsilibities were given to other more active partner NGOs present in the same Wilaya. Capacity building of NGO partners is also reinforced.</t>
  </si>
  <si>
    <t xml:space="preserve">Project Manager/
Coordinator: </t>
  </si>
  <si>
    <t>rainatou.baillet@wfp.org</t>
  </si>
  <si>
    <t>Rainatou BAILLET WFP Deputy Country Director</t>
  </si>
  <si>
    <t>Agust-2016 to July-2018</t>
  </si>
  <si>
    <t>15-August-2017</t>
  </si>
  <si>
    <t>July-2018</t>
  </si>
  <si>
    <t>Communties are trained and senstized about benefits of improved cooking stoves contributing in reducing deforestation and land degradation by improving energy efficiency in households.</t>
  </si>
  <si>
    <t>200 young artisans and volunteers are trained in the manufacturing and distribution of 30 000 improved cooking stoves.</t>
  </si>
  <si>
    <t>Given the Monitoring-Evaluation Guide developped by the project, discussions were conducted with concerned technical offices of MEDD at central level and the DREDDs at regional level to set up an ecological monitoring mechanism. 
ToRs have been drafted and shared with MEDD technical Directions. Hence the ToRs validated, the project will hire a national consultant to supervise the elaboration of this ecological monitoring mechanism. The monitoring will concern particularly the sand dune fixation areas, wood-fuel plantation areas and the protected grazing areas. The objective is to report on the SEPANE/MEDD indicators covering these activities. It's also planned to train the 8 DREDD's staff on the use of the ecological monitoring system.</t>
  </si>
  <si>
    <t>Deleted</t>
  </si>
  <si>
    <t>The continuity of the Project Manager, PMU staff and project technical team has helped the project to continue activities despite changes in authorities at regional level.</t>
  </si>
  <si>
    <t xml:space="preserve">MEDD did not mobilize the national counterpart for  2016 and 2017 which contributes to the payment of project support staff salaries. 
In 2016, WFP  CO mobilized half of the required budget from PRRO. The remaining budget (50%) was mobilized from AF project funds.
For 2017, after discussions with AF, it was notified that the Project could make changes in budgets according to the guidelines of the Fund, and as further clarified by the Board at its 29th meeting.  
 </t>
  </si>
  <si>
    <t xml:space="preserve">The Monitoring System of the PANE is already set up since 2014 by the MEDD with the support of GIZ and is online (http://www.medd-sepane.mr/).
Given the Monitoring-Evaluation Guide developped by the project, discussions were conducted with concerned technical offices of MEDD at central level and the DREDDs at regional level to set up an ecological monitoring mechanism. 
ToRs have been drafted and shared with MEDD technical Directions. Hence the ToRs validated, the project will hire a national consultant to supervise the elaboration of this ecological monitoring mechanism. The monitoring will concern particularly the sand dune fixation areas, wood-fuel plantation areas and the protected grazing areas. The objective is to report on the SEPANE/MEDD indicators covering these activities. It's also planned to train the 8 DREDD's staff on the use of the ecological monitoring system.
</t>
  </si>
  <si>
    <t xml:space="preserve">OBJECTIVE 1: Enhanced understanding, skills and means of decentralized government and communities for leading and facilitating participatory adaptation planning                       </t>
  </si>
  <si>
    <t xml:space="preserve">DREDD do not have capacity to provide any support to communities  </t>
  </si>
  <si>
    <r>
      <rPr>
        <b/>
        <sz val="11"/>
        <rFont val="Times New Roman"/>
        <family val="1"/>
      </rPr>
      <t>Output 1.1:</t>
    </r>
    <r>
      <rPr>
        <sz val="11"/>
        <rFont val="Times New Roman"/>
        <family val="1"/>
      </rPr>
      <t xml:space="preserve">
Technical services strengthened to access and analyze climate change information, food security, livelihoods and vulnerability information, and to monitor local development, and mobilize and support communities.   </t>
    </r>
  </si>
  <si>
    <r>
      <rPr>
        <b/>
        <sz val="11"/>
        <rFont val="Times New Roman"/>
        <family val="1"/>
      </rPr>
      <t>Output 1.3:</t>
    </r>
    <r>
      <rPr>
        <sz val="11"/>
        <rFont val="Times New Roman"/>
        <family val="1"/>
      </rPr>
      <t xml:space="preserve">
20 inter-village associations established and supported.   </t>
    </r>
  </si>
  <si>
    <r>
      <rPr>
        <b/>
        <sz val="11"/>
        <rFont val="Times New Roman"/>
        <family val="1"/>
      </rPr>
      <t>Output 1.4:</t>
    </r>
    <r>
      <rPr>
        <sz val="11"/>
        <rFont val="Times New Roman"/>
        <family val="1"/>
      </rPr>
      <t xml:space="preserve">
Communities trained in climate change threats and adaptation measures which reduce vulnerability, in particular related to food insecurity.  </t>
    </r>
  </si>
  <si>
    <r>
      <rPr>
        <b/>
        <sz val="11"/>
        <rFont val="Times New Roman"/>
        <family val="1"/>
      </rPr>
      <t>Output 1.5:</t>
    </r>
    <r>
      <rPr>
        <sz val="11"/>
        <rFont val="Times New Roman"/>
        <family val="1"/>
      </rPr>
      <t xml:space="preserve">
100 villages, being clustered according to landscape, ecosystem and livelihoods, have prepared adaptation plans that are integrated into local development planning.
Identification of adaptation technology requirements such as integrated livestock water and cropping systems.   </t>
    </r>
  </si>
  <si>
    <r>
      <rPr>
        <b/>
        <sz val="11"/>
        <rFont val="Times New Roman"/>
        <family val="1"/>
      </rPr>
      <t>Output 1.6:</t>
    </r>
    <r>
      <rPr>
        <sz val="11"/>
        <rFont val="Times New Roman"/>
        <family val="1"/>
      </rPr>
      <t xml:space="preserve">
Communities share success stories and lessons learned, including  support of community radios focused specifically on sharing information on early warning and adaptation management.  </t>
    </r>
  </si>
  <si>
    <r>
      <rPr>
        <b/>
        <sz val="11"/>
        <rFont val="Times New Roman"/>
        <family val="1"/>
      </rPr>
      <t>Output 1.7:</t>
    </r>
    <r>
      <rPr>
        <sz val="11"/>
        <rFont val="Times New Roman"/>
        <family val="1"/>
      </rPr>
      <t xml:space="preserve">
Monitoring system in place (training, production of data and reports) to track climate events and ecologic development in project intervention zones.  </t>
    </r>
  </si>
  <si>
    <r>
      <rPr>
        <b/>
        <sz val="11"/>
        <rFont val="Times New Roman"/>
        <family val="1"/>
      </rPr>
      <t>Output 2.2:</t>
    </r>
    <r>
      <rPr>
        <sz val="11"/>
        <rFont val="Times New Roman"/>
        <family val="1"/>
      </rPr>
      <t xml:space="preserve">
1,000-1,500 ha of vulnerable zones protected.  </t>
    </r>
  </si>
  <si>
    <r>
      <rPr>
        <b/>
        <sz val="11"/>
        <rFont val="Times New Roman"/>
        <family val="1"/>
      </rPr>
      <t>Output 2.3:</t>
    </r>
    <r>
      <rPr>
        <sz val="11"/>
        <rFont val="Times New Roman"/>
        <family val="1"/>
      </rPr>
      <t xml:space="preserve">
400 ha of community fuel wood forests planted.  </t>
    </r>
  </si>
  <si>
    <t xml:space="preserve">Area of land planted and controlled for fuel wood production; volume of produced fuel wood    </t>
  </si>
  <si>
    <r>
      <rPr>
        <b/>
        <sz val="11"/>
        <rFont val="Times New Roman"/>
        <family val="1"/>
      </rPr>
      <t>Output 2.4:</t>
    </r>
    <r>
      <rPr>
        <sz val="11"/>
        <rFont val="Times New Roman"/>
        <family val="1"/>
      </rPr>
      <t xml:space="preserve">
Water retention structures built covering approx. 500 ha.  </t>
    </r>
  </si>
  <si>
    <r>
      <rPr>
        <b/>
        <sz val="11"/>
        <rFont val="Times New Roman"/>
        <family val="1"/>
      </rPr>
      <t>Output 3.1:</t>
    </r>
    <r>
      <rPr>
        <sz val="11"/>
        <rFont val="Times New Roman"/>
        <family val="1"/>
      </rPr>
      <t xml:space="preserve">
Approx. 300,000 trees for revenue generation and food planted in protected areas.  </t>
    </r>
  </si>
  <si>
    <r>
      <rPr>
        <b/>
        <sz val="11"/>
        <rFont val="Times New Roman"/>
        <family val="1"/>
      </rPr>
      <t>Output 3.2:</t>
    </r>
    <r>
      <rPr>
        <sz val="11"/>
        <rFont val="Times New Roman"/>
        <family val="1"/>
      </rPr>
      <t xml:space="preserve">
4,000 technical staff and community leaders trained in livestock management, agricultural techniques and water utilization.  </t>
    </r>
  </si>
  <si>
    <r>
      <rPr>
        <b/>
        <sz val="11"/>
        <rFont val="Times New Roman"/>
        <family val="1"/>
      </rPr>
      <t>Output 3.3:</t>
    </r>
    <r>
      <rPr>
        <sz val="11"/>
        <rFont val="Times New Roman"/>
        <family val="1"/>
      </rPr>
      <t xml:space="preserve">
5,000 technical staff and community leaders trained and equipped for plant/seed multiplication.  </t>
    </r>
  </si>
  <si>
    <r>
      <rPr>
        <b/>
        <sz val="11"/>
        <rFont val="Times New Roman"/>
        <family val="1"/>
      </rPr>
      <t>Output 3.4:</t>
    </r>
    <r>
      <rPr>
        <sz val="11"/>
        <rFont val="Times New Roman"/>
        <family val="1"/>
      </rPr>
      <t xml:space="preserve">
4,000 technical staff and community leaders trained and equipped for poultry development. </t>
    </r>
  </si>
  <si>
    <r>
      <rPr>
        <b/>
        <sz val="11"/>
        <rFont val="Times New Roman"/>
        <family val="1"/>
      </rPr>
      <t>Output 3.5:</t>
    </r>
    <r>
      <rPr>
        <sz val="11"/>
        <rFont val="Times New Roman"/>
        <family val="1"/>
      </rPr>
      <t xml:space="preserve">
1,600 technical staff and community leaders trained and equipped for apiculture.  </t>
    </r>
  </si>
  <si>
    <r>
      <rPr>
        <b/>
        <sz val="11"/>
        <rFont val="Times New Roman"/>
        <family val="1"/>
      </rPr>
      <t>Output 3.6:</t>
    </r>
    <r>
      <rPr>
        <sz val="11"/>
        <rFont val="Times New Roman"/>
        <family val="1"/>
      </rPr>
      <t xml:space="preserve">
Approx. 20 community cereal banks established.  </t>
    </r>
  </si>
  <si>
    <r>
      <rPr>
        <b/>
        <sz val="11"/>
        <rFont val="Times New Roman"/>
        <family val="1"/>
      </rPr>
      <t>Output 3.7:</t>
    </r>
    <r>
      <rPr>
        <sz val="11"/>
        <rFont val="Times New Roman"/>
        <family val="1"/>
      </rPr>
      <t xml:space="preserve">
30,000 fuel efficient stoves provided.  </t>
    </r>
  </si>
  <si>
    <r>
      <rPr>
        <b/>
        <sz val="11"/>
        <rFont val="Times New Roman"/>
        <family val="1"/>
      </rPr>
      <t>Output 3.8:</t>
    </r>
    <r>
      <rPr>
        <sz val="11"/>
        <rFont val="Times New Roman"/>
        <family val="1"/>
      </rPr>
      <t xml:space="preserve">
2,000 community members (mostly youth) trained to build and maintain fuel efficient stoves.  </t>
    </r>
  </si>
  <si>
    <t>The government's in-kind contribution consists on a space provided as a project office for the PMU at the MEDD headquarters in Nouakchott.</t>
  </si>
  <si>
    <t>MS</t>
  </si>
  <si>
    <r>
      <rPr>
        <b/>
        <sz val="11"/>
        <rFont val="Times New Roman"/>
        <family val="1"/>
      </rPr>
      <t>Output 2.1:</t>
    </r>
    <r>
      <rPr>
        <sz val="11"/>
        <rFont val="Times New Roman"/>
        <family val="1"/>
      </rPr>
      <t xml:space="preserve">
900 </t>
    </r>
    <r>
      <rPr>
        <sz val="11"/>
        <rFont val="Times New Roman"/>
        <family val="1"/>
      </rPr>
      <t xml:space="preserve"> ha of dunes fixated.   </t>
    </r>
  </si>
  <si>
    <t>The beneficiairies sensitization work and the close support given to them helped to change their perception towards the project, which now consider it as a partner. This was reflected in several villages by an unexpected in kind contribution which exceeded expectations.
The positive effects of the project started to be visible following the implementation of some income-generating activities. The 10 semi-intensive poultry production cooperatives are now financially autonomous. To illustrate this success, two cooperatives in the Trarza Wilaya made profits and reinvested some of these profits in the expansion of their poutry houses and their production capacity. Moreover, many women have reinvested a portion of their profits in the creation of new income-generating activities without any support of the project.
The multi-year intervention in the same villages with an integration of the activities shows the impact on the improvement of the resilience and the capacity of adaptation of the beneficiaries. This is most noticeable in villages where the project is supported by other partners with complementary activities.</t>
  </si>
  <si>
    <t xml:space="preserve">With the support of NGOs hired since March 2017, 17 820 beneficiaries (13 320 women, and 4 500 men) were reached through awareness programs covering the following themes:
- Objectives and approach of the project,
- Climate change challenges on natural resources, livelihoods and food security 
- Ownership, management of achievements and sustainability of activities
This awareness process is still ongoing. The goal is to ensure the appropriation and the sustanability of implemented activities by the communities after the end of the project.  
</t>
  </si>
  <si>
    <t xml:space="preserve">Communities in the 87 villages prepared their ACC action plan with the support of DREDD and Regional technical services including civil society.
These ACC action plans were revised with the support of NGOs between March to August 2017.
This work is a result of the improvement of DREDD, NGO and project partners' skills on ACC planning participatory approach based on 8 steps :
1. Identification of exposer units
2. Analysis of current vulnerability
3. Analysis of projected vulnerabilty (according to climate scenarios)
4. Identification of adaptaion options
5. Choice of prioritization criteria
6. Prioritization of adaptation options
7. Declination of adaptation options into actions and activities
8. Development of ACC action Plan
These actions plans are being implemented in the 87 villages. </t>
  </si>
  <si>
    <t>WFP and MEDD requested the Adaptation Fund Board to approve the deletion of Project Output 3.6 (establishment of community cereal banks), and the reallocation of its budget to Outputs 3.3 (agro-pastoral income-generating activities) and 3.4 (poultry development), which has been approved by the Decision B.31-32/2 on 3 May 2018.
The project Mid-term review underligned for Component 2, after two years of implementation and monitoring of Project's achievements, on one hand, differences, sometimes very considerable, between the initial unit costs considered in the project document and the actual costs (sand dune fixation, fuel wood plantation and vulnerable area protection). In the other hand, there was some difficulties of programming areas as initially planned, like in the case of fuel-wood village reforestation due to land ownership, regulatory and social constraints. So adjustments for the budgets and targets were proposed by the MTR for the Outputs 2.1, 2.2 and 2.3. to be realistic. The Adaptation Fund Board has approved all these proposed changes.</t>
  </si>
  <si>
    <t>July 2019</t>
  </si>
  <si>
    <t>DREDD led,  participated and facilitated in the elaboration of ACC action plans in 87 villages of the project intervention area.  
DREDD supervise in a regular bases with the support of NGO, consultants and others regional technical services, implementation of project activities giving advice and technical support for the communities.</t>
  </si>
  <si>
    <t xml:space="preserve">DREDD have succeeded to provide information, guidance and facilitation support to 87 Villages </t>
  </si>
  <si>
    <t xml:space="preserve">DREDDs have regular contact and trustful relationship with villages and communities that value their support   </t>
  </si>
  <si>
    <t xml:space="preserve">- 2 training sessions organized in collaboration with GIZ's ACCMR project, for DREDDs and Regional technical services on Climate Change basics and the approach of Integrating Adaptation to Climate Change into Development planning. (80 participants). This training was followed by a practical exercise in one selected project site to implement the methodology in a real case with the active participation of the communities.
Knowledge acquired during these aforementioned capacity building sessions permitted DREDD with regular visits to raise awareness on climate change impacts on food security and to monitor and guide the project's interventions.
DREDDs received an additionnal support by consultants in some specific feilds (Aviculture and apiculture) as well as by the contracted NGOs which have been also trained on Climate change issues and integrating adaptation to climate change into local planning. These NGO provided support  also in Community sensitization and mobilization, data collection and monitoring of climate change adaptation measures at local level. 
</t>
  </si>
  <si>
    <t>Training of 40 high-level managers, including 4 women representing the main ministerial departments and institutions at the central level, United Nations agencies and technical and financial partners. The training focused on integrating climate change adaptation into development planning. Climate information aspects were addressed, as well as terminology related to climate change, sensitivity, adaptive capacity, vulnerability and adaptation measures. This training adressed also the methodological approach to integrate adaptation into strategies and developement planning. It was perceived by the participants as a major contribution of the project to the development of national capacities in the field of climate change. 
During the reporting period, the project supported the implementation of a Community Early Warning System through the establishment of a partnership between the National Meteorological Office, the Agrometeorological Services and Radio Mauritania. The objective is to set up an operational mechanism for disseminating climate information to decision-makers at regional level and rural communities in order to better prepare them for possible difficult years and guide them towards the most appropriate solutions, taking into account seasonal forecasts in particular. An institutional inking system has been proposed to ensure the sustainability of this system, which has defined the relationship between information providers and end users, with Radio Mauritanie's network acting as a relay to communicate and disseminate information to a very wide audience, including at the community level. This process has just been launched and the MEDD through the Coordination Unit of the National Climate Change Programme will be responsible for continuing it until it is operationalized.</t>
  </si>
  <si>
    <t xml:space="preserve">About 100 villagess understand, own and manage their adaption plans and their natural resources   </t>
  </si>
  <si>
    <t>The sensitized communities about climate change impacts in the 87 villages have played a great role and actively participated to all steps of the process of elaboration of adaptation to climate change action plans, till the identification and prioritization of adaptation options. Most of these adaptation to climate change action plans were reviewed and updated by the NGOs with the participation of all targeted groups (man, women and young beneficiaries).</t>
  </si>
  <si>
    <t xml:space="preserve">87 Village Management Commities with a role in managing natural resources and adaptation plans recognized by population and DREDD    </t>
  </si>
  <si>
    <t>The Mid-Term review confirmed that the establishing of inter-village associations in the framework of the AF project is not feasable, particularly due to social, and land ownership issues and also distance between villages. This work requires a lot of time and resources in order to achieve it (i.e. ProGRN experience). Wherever inter-village association structures exist, like AGLC, the project will continue supporting them during the project implementation period as they will ensure the sustainability of project activities. However the project has been working with the village management committies which are created and/or activated in all project sites and played the role of official communities partners  throughout the project implementation.</t>
  </si>
  <si>
    <t>The regular visits organized by DREDD to supervise project activities constitute occasions to raise awarness about threats of adverse effects of CC on natural resources, livelihoods and food security.  
Parallelly to the ACC action plans implementation, many trainings have been organized for communities in different topics (High value crop production, agriculture, Poultry, Apiculture, sand dune fixation, aforestation, Soil and Water conservation, etc.) which adress also issues related to Climate change impacts on natural ressources, livelihood and food security. More than 15 000 participats have been reached since the project start.
With the support of NGO, awareness raising and training sessions have been organised for the targeted communities. More than 17 820 people (13 320 wemen, and 4 500 men) were involved in an awareness programme about the following topics:
- Objectives and approach of the project,
- Climate change challenges on natural resources, livelihoods and food security 
- Ownership, management of achievements and sustainability of activities
This awarness programme continued with the support of NGOs to achieve the goal of ownership and sustainability of project achievements.</t>
  </si>
  <si>
    <t>With the process of mechanical and biological fixation of sand dunes covering 995 ha, the advance of the dunes has been slowed down at the treated sites. In many sites this advance was totally halted even reversed (Tichoutine site in Brakna and Ghoueisbou Site in Assaba).</t>
  </si>
  <si>
    <t>995 ha of dunes have been stabilized in 36 project sites. The mechanical fixation, which is the first step in the process of stabilizing sand dunes, covered 707 km of weaving. The objective is to protect houses, hydraulic infrastructures and agricultural lands in the sites, threatened by sand encroachment. (Objective totally acheived).
Number of participants to implement the activity : 7 370  
Number of beneficiaries : 44 392
Distributed cash : 479 706 USD</t>
  </si>
  <si>
    <t>460 ha of collective land ranging from 5 to 10 ha were planted  in 37 villages for fuelwood production. The objective is to provide communities with a space where they can extract their firewood needs, thus preserving existing natural resources already weakened by over-exploitation and overgrazing. Operating regulations have been elaborated and communities representatives have been trained on, which meet certain rules ensuring the sustainable management and exploitation of these areas by the Village Management Committee. (Objective totally acheived).
Number of participants to implement the activity : 1 618
Number of beneficiaries : 8 777
Distributed cash : 59 612 USD
The exploitation of these areas will not be before 10 to 15 years.</t>
  </si>
  <si>
    <t xml:space="preserve">25 Protected community areas ranging from 25 to 50 ha totaling 1000 ha have been established. These spaces have been protected by fences. In 2017, 2018 and 2019 pastoral improvements were made by planting some local species in order to replenish the vegetation and improve the forage balance of these reserves which will play an important role for these communities, particularly during drought years when pasture will not be sufficient to cover livestock needs throughout the year. 
Operating regulations have been prepared and communities representatives have been trained on to enable the management committees of these areas to better manage, exploit and ensure their sustainability.
Number of participants to implement the activity : 1998 
Number of beneficiaries : 12 224
Distributed cash : 102 207 USD
</t>
  </si>
  <si>
    <t>The results of soil and water conservation activities are already perceptible. After the 2017 rainy season, the reservoirs of the three earth dams built in Azgueilem, Jatel and Toueijile in Gorgol were filled increasing the water availability in the soil. Moreover we expect in 2018 with a better rainy season that the amount of water retention to be higher because of the more diversified retention structures such as digues, filter dams and stony cordons.
370 ha of restored lands have been fenced  and cultivated by the beneficiary communities starting from the 2018 agricultural campaign taking advantage of the water availability generated by the retention struntures built by the project.</t>
  </si>
  <si>
    <t>Restoration of degraded lands and water and soil conservation activities are among the most important activities supported by the project. 18 water retention structures were built in 6 villages in Guidimakha and 4 villages in Gorgol. The structures which are water retention digues, filter dams and stony cordons, are totally build by local population without heavy machinery ; only with local tools and supervising technicians offered by the project. These water retention structures have restored and reclaimed approximately 440 ha of lands in which a great amount have been cultivated by the beneficiary communities since the 2018 agricultural campaign. (Objective acheived at 88%).
Number of participants to implement the activity :  1 084
Number of beneficiaries : 6 504
Distributed cash : 235 000 USD</t>
  </si>
  <si>
    <t>A total of 3,973 households (23,838 direct beneficiaries) benefited from project support in 20 villages. The project provided  9,330 fruit trees (mango, jujube, lemon, mandarin, grapefruit, orange, guava and banana). This program was implemented with the support of the Center for Agronomic Research and Agricultural Development (CNRADA) and targeted two types of farms:
1. Family farms where the project distributed and helped plant fruit trees in each household at the rate of 3 to 5 trees per household. This is a type of farm that has been very successful because the trees are inside the yard and daily attention is given in terms of watering and maintenance by the beneficiaries.
2. Collective farms are fenced areas covering areas of 0.5 to 2 ha which have been equipped with basins and drip irrigation systems to ensure regular irrigation and water saving.
This program has been extended to the planting of local fruit trees adapted to the severe climatic conditions of the region such as Acacia Senegal, Zizyphus mauritanica and Balantine aegyptiaca whose production (gum, fruit) in the medium term will provide an important source of income for the targeted communities. Nearly 280,000 trees were planted in the 25 protected sites.</t>
  </si>
  <si>
    <t xml:space="preserve">This programme was executed in two phases. A first phase in 2016, which involved the establishment of 10 semi-intensive and 40 traditional poultry houses. The project fully funded the construction of the 50 equipped poultry houses, while the communities contributed with labour and provided supervision and support to the beneficiaries until their empowerment.
Unlike the traditional poultry programme, which has experienced difficulties, the semi-intensive program has been a success. After the project financed their first campaign, the 10 semi-intensive poultry production cooperatives are now financially autonomous and have conducted up to 6  production campaigns on their own. In addition, two cooperatives in the Wilaya of Trarza have made profits and reinvested part of their profits to increase the production capacity of their poultry houses, generating even more profits and ensuring the supply of a larger community.
Beyond the provision of white meat to the community, which improves food security and overall nutritional quality, this activity has generated profits for these cooperatives, some of which have reinvested part of their profits in other income-generating activities that help households to better cope with crisis situations.
In terms of economic profitability, the net profit generated by 10 people who produce a band of 500 chickens is 41,000 MRUs (1 139 USD). The income per band and per woman is about 4,100 MRUs (~114 USD) and the income per woman per day is 136 MRUs (~3,8 USD).
In view of the strong demand from the beneficiary communities for a semi-intensive poultry programme, the project has launched a second phase which has resulted in the establishment of Six (06) additional units which just went into production in February 2019.
This program benefited 560 participants (80% women / 20% Young men) representing 3,360 direct beneficiaries.
The traditional poultry programme was not as successful as the semi-intensive programme. In fact in 2017-2018 the project purchased and introduced more than 50 raceur cocks (roosters) in order to start the programme. Unfortunately 2017 and 2018 were very difficult years in terms of drought and high temperature which contributed to the loss of  most of  the raceur cocks which could not adapt to the difficult weather conditions. Nevertherless, we evaluated that  20% of the traditional poultry programme was successful.
It has been found that there is no need to train extention staff because the "Program to Combat Rural Poverty through Support to Production Sectors(ProlPraf)" funded by the FIDA (17.8 Million USD)  has been set up in Mauritania over a period of six years, has invested a lot in strengthening the technical capacities of the regional technical services of the Ministry of Agriculture in the field of Poultry farming.
The objective of training 4000 technical staff and community leader was largely overestimated in the project document. The number of participants for semi-intensive poultry house or traditional poultry house must not exceed 10 people to be relevant. </t>
  </si>
  <si>
    <t xml:space="preserve">All the adaptation plans drawn up by the targeted communities, with the support of DREDDs and reviwed by the NGOs in 2017, integrate measures linked to combat desertification, soil erosion and land degradation. They are being implemeted since then and they regroup 36 sites for sand dunes fixation, 37 sites for community fuel wood plantation, 25 sites for protected vulnerable areas and 18 sites for soil restoration and water conservation.
</t>
  </si>
  <si>
    <r>
      <rPr>
        <b/>
        <sz val="11"/>
        <color theme="1"/>
        <rFont val="Times New Roman"/>
        <family val="1"/>
      </rPr>
      <t>High Value Crop production</t>
    </r>
    <r>
      <rPr>
        <sz val="11"/>
        <color theme="1"/>
        <rFont val="Times New Roman"/>
        <family val="1"/>
      </rPr>
      <t xml:space="preserve">
The project supported a total of 42 women's cooperatives to set up their vegetable gardens in the 8 project Wilayas. This activity targeted 8728 participants (76% Women/ 24% men) representing more than 52 000 beneficiaries.
In addition to the theoretical training, local support and technical supervision was also provided during the two campaigns 2016 and 2017 to transmit to these cooperatives all the know-how and prepare them to become autonomous in the management of their vegetable gardens without any external support to ensure the sustainability of the activity.
Economically, during the 2018-2019 crop year, 70 ha of vegetable gardens were cultivated, totaling 189 919 kg of vegetables with an average yield per hectare of about 2713 kg. Each cooperative has on average consumed 30% of its production and sold 70%. Average income per cooperative was valued at 51,198 MRU (~1 422 USD).
In addition to the income generated by the sale of excess vegetables, members of concerned cooperatives had acess to a fresh vegetables for a long period of the year, thus improving the nutritional quality of their meals. Also, the proximity of these vegetable gardens has allowed other members of the community to have fresh, good quality vegetables at affordable prices.
In addition, the project provided training and equipment for 84 women and 5 men to master simple techniques for preserving and drying surplus vegetables from their gardens. This allowed them to provide an additional 2-3 months of vegetable availability at the household level.
In addition to self-consumption and financial revenues, a dozen market gardening cooperatives, without external support, have reinvested part of their profits to finance the establishment of new income-generating activities (IGAs) such as butcheries, community shops or fishmongers. This can be seen as a direct effect of the project on improving food security and living conditions of the targeted beneficiaries.
Today, 37 cooperatives are autonomous, skilled and continue to apply appropriate techniques for market gardening based only on their own resources.
This is a summary of the training given to cooperatives:
</t>
    </r>
    <r>
      <rPr>
        <b/>
        <sz val="11"/>
        <color theme="1"/>
        <rFont val="Times New Roman"/>
        <family val="1"/>
      </rPr>
      <t>Training topic                         Nber of participants               Women                  Men</t>
    </r>
    <r>
      <rPr>
        <sz val="11"/>
        <color theme="1"/>
        <rFont val="Times New Roman"/>
        <family val="1"/>
      </rPr>
      <t xml:space="preserve">
</t>
    </r>
    <r>
      <rPr>
        <u/>
        <sz val="11"/>
        <color theme="1"/>
        <rFont val="Times New Roman"/>
        <family val="1"/>
      </rPr>
      <t>High value crop production                           8 728                    6 633                      2 095
vegetable conservation                                      89                         84                              5
Cooperative management                                  80                         28                            52</t>
    </r>
    <r>
      <rPr>
        <sz val="11"/>
        <color theme="1"/>
        <rFont val="Times New Roman"/>
        <family val="1"/>
      </rPr>
      <t xml:space="preserve">
</t>
    </r>
  </si>
  <si>
    <t>The project provided capacity building and support to 179 young volunteers and artisans among 60 sites of the project in the 8 Wilayas. It intends to make them key players in the manufacturing and distribution chain of improved stoves in Mauritania. A five (05) days training session in manufactoring improved stoves, regrouping the young volunteers and artisans, was organised in each Wilaya. During the training session, the project purchased and provided free of charge to the artisans and volunteers a set of equipment kits and the raw material (sheet metal drums) necessary for the manufacture of the improved prototype stoves. The usefulness of these improved stoves was demonstrated and appreciated by participants and women in the concerned villages, following a real experience of comparing the energy efficiency of three stoves models to those traditionally used in the village. Among the artisans and volonteers who have confirmed their expertise in the manufacture of improved stoves, the project has engaged them in a major programme to manufacture and distribute improved stoves, which has reached more than 20,000 households in the 8 Wilayas.</t>
  </si>
  <si>
    <t xml:space="preserve">Supporting DREDD in project activities implementation </t>
  </si>
  <si>
    <t>Given that there is already an initiative for the establishment of an early warning system at the national level, the project focused instead on initiating a process for setting up a early warning system at the community level that could contribute to the National EWS. This process was actually initiated by the project and proposed a partnership framework between the producers of information (National Office of Meteorology, Ago-meteorological Services, Veterinary Services Directorate, National Center for Locust and Avian Control, Directorate of Statistics and Agropastoral Information Systems, Observatory for Food Security) and information broadcasters (Radio Mauritania, Television and Telephone Operators).
A framework partnership agreement between the various partners has been prepared. The process of formalization has been entrusted to the Coordination Unit of the National Program on Climate Change (CCPNCC), under the MEDD.</t>
  </si>
  <si>
    <t>Community radios (Local Radio) were already established by the Government in all Wilayas including the 8 wilayas targeted by the project.  They have been associated to all workshops and trainings organized in the regional level and they were sensitized to the project objectives. 
A framework agreement has been signed between the Project and the National Radio.
The objective of this agreement is to set up the global partnership framework linking the project and the Radio with a view to operationalizing concrete measures to raise awareness and share the information developed between the public authorities, the beneficiary communities and local authorities, through radio broadcasts that particularly concern:
1. Vulnerability of communities to climate change
2. The management of climate change adaptation,
3. Food safety analyzes,
4. Weather and seasonal forecasts,
5. Early warning system and
6. Prevailing market prices for subsistence products.
This will covers the following actions:
a. The capacity building of journalists from Radio Mauritania, Rural Radio and local Radios involved in the implementation of the Framework Convention in various fields related to the concepts of climate change, its challenges and the adaptation measures taken implemented or planned by the project,
b. Acquisition of equipment for the regional/local radio stations,
c. Design, recording and broadcasting of radio programs according to a program schedule agreed between the two parties.
d. Archiving of radio programs.
In July 2019, the project has completed the following activities :
- Procurement, delivery and installation of technical equipments (audio, reporting, computers, energy ...) for the National and local Radio Stations. 
- A training session to develop the capacities in sustainable development, food security and climate change has been organised for 25 journalists working for Mauritania National, Rural, Youth and Local Radio Stations.
- Design, recording and broadcasting of radio programs by the 9 local radios and the rural radio, based on a work of the skilled journalists with the communities benefiting from the PARSACC project in the 8 regions of Mauritania. These radio programs entitled "climate change adaptation and food security" are designed on the basis of good practices and lessons learned from the project as well as testimonials from the beneficiary communities and are weekly broadcasted in local languages ​​according to a grid agreed between the project and Radio Mauritania.</t>
  </si>
  <si>
    <t>The support program for Radio Mauritania achieved the objectives initially set.
After the capacity development programme to enhence the technical capacities of the local radio stations, the project has supported the jouralists trained previously to visit most of viallges to see the acheivements and record beneficiary testemonials regarding the impacts of adaptation measure implemented on their economic and social life conditions.
9 Local Radio Stations in the 8 Wilayas have designed "Climate change and food security" programs, based on good adaptation practices capitalized by the project. These programs are weekly broadcasted in different local languages according to a predefined grid approuved and agrred between the project and the National Radio-Maritania. 
These programs have been very successfull. They interested many communuties increasing their awareness about climate change issues and the need to adapt facing ferequeently extreme events more and more observed in the country.</t>
  </si>
  <si>
    <t xml:space="preserve">25 protected areas ranging from 25 to 50 ha totaling 1000 ha have been established. These spaces have been protected by fences. In 2017, 2018 and 2019 pastoral improvements were made by planting some 280 000 local plant species in order to replenish the vegetation and increase vegetation cover.
37 wood-fuel plantation areas have been established covering more than 460 ha increasing the vegetation cover
995 ha have been mechanically and biologically fixed in 36 Sites as part of sand dune fixation activity increasing the vegetation cover in the targeted project communities. 
With plantations with an average density of 400 plants per hectare, it is absolutely clear that the avarage density at the end of the project would be increased by more than 10% compared to the baseline situation. </t>
  </si>
  <si>
    <r>
      <rPr>
        <b/>
        <u/>
        <sz val="11"/>
        <rFont val="Times New Roman"/>
        <family val="1"/>
      </rPr>
      <t>Poultry production programme</t>
    </r>
    <r>
      <rPr>
        <sz val="11"/>
        <rFont val="Times New Roman"/>
        <family val="1"/>
      </rPr>
      <t xml:space="preserve">
This programme was executed in two phases. A first phase in 2016, which involved the establishment of 10 semi-intensive and 40 traditional poultry houses. The project fully funded the construction of the 50 equipped poultry houses and provided supervision and support to the beneficiaries until their empowerment, while the communities contributed with labour.
Unlike the traditional poultry programme, which has experienced difficulties, the semi-intensive program has been a success. After the project financed their first campaign, the 10 semi-intensive poultry production cooperatives are now financially autonomous and have conducted up to 6  production campaigns on their own. In addition, two cooperatives in the Wilaya of Trarza have made profits and reinvested part of their profits to increase the production capacity of their poultry houses, generating even more profits and ensuring the supply of a larger community.
Beyond the provision of white meat to the community, which improves food security and overall nutritional quality, this activity has generated profits for these cooperatives, some of which have reinvested part of their profits in other income-generating activities that help households to better cope with crisis situations.
In terms of economic profitability, the net profit generated by 10 people who produce a band of 500 chickens is 41,000 MRUs (1 139 USD). The income per band and per woman is about 4,100 MRUs (~114 USD) and the income per woman per day is 136 MRUs (~3,8 USD).
In view of the strong demand from the beneficiary communities for a semi-intensive poultry programme, the project has launched a second phase which has resulted in the establishment of Six (06) additional units which just went into production in February 2019.
The whole program benefited 560 participants (80% women / 20% Young men) representing 3,360 direct beneficiaries.
The traditional poultry programme was not as successful as the semi-intensive programme. In fact in 2017-2018 the project purchased and introduced more than 50 raceur cocks (roosters) in order to start the programme. Unfortunately 2017 and 2018 were very difficult years in terms of drought and high temperature which contributed to the loss of  most of  the raceur cocks which could not adapt to the difficult weather conditions. Nevertherless, we evaluated that  20% of the traditional poultry programme was successful.
It has been found that there is no need to train extention staff because the "Program to Combat Rural Poverty through Support to Production Sectors(ProlPraf)" funded by the FIDA (17.8 Million USD)  has been set up in Mauritania over a period of six years, has invested a lot in strengthening the technical capacities of the regional technical services of the Ministry of Agriculture in the field of Poultry farming.
The objective of training 4000 technical staff and community leader was largely overestimated in the project document. The number of participants for semi-intensive poultry house or traditional poultry house must not exceed 10 people to be relevant. </t>
    </r>
  </si>
  <si>
    <r>
      <t>Since 2015, 59 nurseries have been established in which</t>
    </r>
    <r>
      <rPr>
        <b/>
        <sz val="11"/>
        <rFont val="Times New Roman"/>
        <family val="1"/>
      </rPr>
      <t xml:space="preserve"> 1 248 162</t>
    </r>
    <r>
      <rPr>
        <sz val="11"/>
        <rFont val="Times New Roman"/>
        <family val="1"/>
      </rPr>
      <t xml:space="preserve"> forest seedlings have been produced for sand dunes fixation, village afforestation / reforestation and pastoral improvement programs.
</t>
    </r>
    <r>
      <rPr>
        <b/>
        <u/>
        <sz val="11"/>
        <rFont val="Times New Roman"/>
        <family val="1"/>
      </rPr>
      <t>Sand dune fixation</t>
    </r>
    <r>
      <rPr>
        <sz val="11"/>
        <rFont val="Times New Roman"/>
        <family val="1"/>
      </rPr>
      <t xml:space="preserve">
</t>
    </r>
    <r>
      <rPr>
        <b/>
        <sz val="11"/>
        <rFont val="Times New Roman"/>
        <family val="1"/>
      </rPr>
      <t>995 ha</t>
    </r>
    <r>
      <rPr>
        <sz val="11"/>
        <rFont val="Times New Roman"/>
        <family val="1"/>
      </rPr>
      <t xml:space="preserve"> of dunes have been stabilized in </t>
    </r>
    <r>
      <rPr>
        <b/>
        <sz val="11"/>
        <rFont val="Times New Roman"/>
        <family val="1"/>
      </rPr>
      <t>36</t>
    </r>
    <r>
      <rPr>
        <sz val="11"/>
        <rFont val="Times New Roman"/>
        <family val="1"/>
      </rPr>
      <t xml:space="preserve"> project sites. The mechanical fixation, which is the first step in the process of stabilizing sand dunes, covered </t>
    </r>
    <r>
      <rPr>
        <b/>
        <sz val="11"/>
        <rFont val="Times New Roman"/>
        <family val="1"/>
      </rPr>
      <t>707 km of weaving.</t>
    </r>
    <r>
      <rPr>
        <sz val="11"/>
        <rFont val="Times New Roman"/>
        <family val="1"/>
      </rPr>
      <t xml:space="preserve"> The objective is to protect houses, hydraulic infrastructures and agricultural lands in the sites, threatened by sand encroachment.
</t>
    </r>
    <r>
      <rPr>
        <b/>
        <u/>
        <sz val="11"/>
        <rFont val="Times New Roman"/>
        <family val="1"/>
      </rPr>
      <t xml:space="preserve">Village plantation for fuel wood </t>
    </r>
    <r>
      <rPr>
        <sz val="11"/>
        <rFont val="Times New Roman"/>
        <family val="1"/>
      </rPr>
      <t xml:space="preserve">
- </t>
    </r>
    <r>
      <rPr>
        <b/>
        <sz val="11"/>
        <rFont val="Times New Roman"/>
        <family val="1"/>
      </rPr>
      <t>460 ha</t>
    </r>
    <r>
      <rPr>
        <sz val="11"/>
        <rFont val="Times New Roman"/>
        <family val="1"/>
      </rPr>
      <t xml:space="preserve"> of collective land ranging from 5 to 10 ha were planted  in </t>
    </r>
    <r>
      <rPr>
        <b/>
        <sz val="11"/>
        <rFont val="Times New Roman"/>
        <family val="1"/>
      </rPr>
      <t>37</t>
    </r>
    <r>
      <rPr>
        <sz val="11"/>
        <rFont val="Times New Roman"/>
        <family val="1"/>
      </rPr>
      <t xml:space="preserve"> villages for fuelwood production. The objective is to provide communities with a space where they can extract their firewood needs, thus preserving existing natural resources already weakened by over-exploitation and overgrazing. These spaces will be managed by operating regulations that meet certain rules ensuring their sustainable exploitation by the Village Management Committee.
</t>
    </r>
    <r>
      <rPr>
        <b/>
        <u/>
        <sz val="11"/>
        <rFont val="Times New Roman"/>
        <family val="1"/>
      </rPr>
      <t>Vulnerable protected area</t>
    </r>
    <r>
      <rPr>
        <sz val="11"/>
        <rFont val="Times New Roman"/>
        <family val="1"/>
      </rPr>
      <t xml:space="preserve">
25 Protected community areas ranging from 25 to 50 ha each totaling 1000 ha have been estabished. These spaces have been protected by fences. They will play an important role for these communities, particularly in a drought year when pasture will not be sufficient to cover livestock needs throughout the year. In 2017 and 2018, pastoral improvements were made by planting certain local species in order to replenish the vegetation and improve the forage balance of these reserves. Operating regulations are being prepared to enable the management committees of these areas to better manage, exploit and ensure their sustainability.
</t>
    </r>
    <r>
      <rPr>
        <b/>
        <u/>
        <sz val="11"/>
        <rFont val="Times New Roman"/>
        <family val="1"/>
      </rPr>
      <t>Water retention structures implementation</t>
    </r>
    <r>
      <rPr>
        <sz val="11"/>
        <rFont val="Times New Roman"/>
        <family val="1"/>
      </rPr>
      <t xml:space="preserve">
Restoration of degraded lands and water and soil conservation activities are among the most important activities supported by the project. So far 18 water retention structures were built in 6 villages in Guidimakha and 4 villages in Gorgol. The structures which are water retention digues, filter dams and stony cordons, are totally build by local population without heavy machinery ; only with local tools and supervising technicians offered by the project. These water retention structures have restored and reclaimed approximately 440 ha of lands in which a great amount have been cultivated by the beneficiary communities
since the 2018 agricultural campaign. 370 ha of restored lands have been fenced by the project.</t>
    </r>
  </si>
  <si>
    <r>
      <rPr>
        <b/>
        <u/>
        <sz val="11"/>
        <rFont val="Times New Roman"/>
        <family val="1"/>
      </rPr>
      <t>Fruit tree plantation programme</t>
    </r>
    <r>
      <rPr>
        <sz val="11"/>
        <rFont val="Times New Roman"/>
        <family val="1"/>
      </rPr>
      <t xml:space="preserve">
A total of 3,973 households (23,838 direct beneficiaries) benefited from project support in 20 villages. The project provided  9,330 fruit trees (mango, jujube, lemon, mandarin, grapefruit, orange, guava and banana). This program was implemented with the support of the Center for Agronomic Research and Agricultural Development (CNRADA) and targeted two types of farms:
1. Family farms where the project distributed and helped plant fruit trees in each household at the rate of 3 to 5 trees per household. This is a type of farm that has been very successful because the trees are inside the yard and daily attention is given in terms of watering and maintenance by the beneficiaries.
2. Collective farms are fenced areas covering areas of 0.5 to 2 ha which have been equipped with basins and drip irrigation systems to ensure regular irrigation and water saving.
This program has been extended to the planting of local fruit trees adapted to the severe climatic conditions of the region such as Acacia Senegal, Zizyphus mauritanica and Balantine aegyptiaca whose production (gum, fruit) in the medium term will provide an important source of income for the targeted communities. Nearly 280,000 trees were planted in the 25 protected sites.</t>
    </r>
  </si>
  <si>
    <r>
      <rPr>
        <b/>
        <u/>
        <sz val="11"/>
        <rFont val="Times New Roman"/>
        <family val="1"/>
      </rPr>
      <t>High Value Crop production</t>
    </r>
    <r>
      <rPr>
        <sz val="11"/>
        <rFont val="Times New Roman"/>
        <family val="1"/>
      </rPr>
      <t xml:space="preserve">
The project supported a total of 42 women's cooperatives to set up their vegetable gardens in the 8 project Wilayas. This activity targeted 8728 participants (76% Women/ 24% men) representing more than 52 000 beneficiaries.
In addition to the theoretical training, local support and technical supervision was also provided during the two campaigns 2016 and 2017 to transmit to these cooperatives all the know-how and prepare them to become autonomous in the management of their vegetable gardens without any external support to ensure the sustainability of the activity.
Economically, during the 2018-2019 crop year, 70 ha of vegetable gardens were cultivated, producing 189 919 kg of vegetables with an average yield per hectare of about 2713 kg. Each cooperative has on average consumed 30% of its production and sold 70%. Average income per cooperative was valued at 51,198 MRU (~1 422 USD).
In addition to the income generated by the sale of excess vegetables, members of concerned cooperatives had acess to a fresh vegetables for a long period of the year, thus improving the nutritional quality of their meals. Also, the proximity of these vegetable gardens has allowed other members of the community to have fresh, good quality vegetables at affordable prices.
In addition, the project provided training and equipment for 84 women and 5 men to master simple techniques for preserving and drying surplus vegetables from their gardens. This allowed them to provide an additional 2-3 months of vegetable availability at the household level.
Beyond self-consumption and financial revenues, a dozen market gardening cooperatives, without external support, have reinvested part of their profits to finance the establishment of new income-generating activities (IGAs) such as butcheries, community shops or fishmongers. This is a direct effect of the project on improving food security and living conditions of the targeted beneficiaries.
Today, 37 cooperatives are autonomous, skilled and continue to apply appropriate techniques for market gardening based only on their own resources.
</t>
    </r>
  </si>
  <si>
    <t>The contribution of NGOs in improving the implementation of project activities has been very satisfactory. In addition to their role of local support and in raising community awareness and ownership of project activities, the project has expanded the mandate of these NGOs to include the supervision, implementation and monitoring of two major programmes : Income Generating Activities and the promotion of improved stoves, which have been very effective in achieving their objectives.</t>
  </si>
  <si>
    <t>The promotion of improved dual prototype stoves (charcoal and wood) in the project intervention areas has the following main objectives:
1. Strengthening and supporting young volunteers and artisans as key actors in the manufacturing and distribution chain of improved stoves in Mauritania.
2. Improving the living conditions of vulnerable households, especially women, by reducing the time available for collecting wood for cooking and investing it for the benefit of the family and children.
3. Reducing deforestation and land degradation by improving energy efficiency in households.
4. Reducting green house gaz emissions,
The project started by providing capacity building and support to 179 young volunteers and artisans among 60 sites of the project in the 8 Wilayas. The objective is to make them key players in the manufacturing and distribution chain of improved stoves in Mauritania. A five (05) days training session in manufactoring improved stoves, regrouping the young volunteers and artisans, was organised in each Wilaya. During the training session, the project purchased and provided free of charge to the artisans and volunteers a set of equipment kits and the raw material (sheet metal drums) necessary for the manufacture of the improved prototype stoves. The usefulness of these improved stoves was demonstrated and appreciated by participants and women in the concerned villages, following a real experience of comparing the energy efficiency of three stoves models to those traditionally used in the village. 
Among the artisans and volonteers who have confirmed their expertise in the manufacture of improved stoves, the project has engaged them in a major programme, supervised by the NGOs partners to manufacture and distribute improved stoves, which has reached more than 20600 improved stoves to as many households in 73 project intervention sites. 
The impacts on women's conditions are remarkable. Evaluations conducted by NGOs have shown that, with two (02) hot (cooked) meals per day, the use of improved stoves compared to traditinal three-stone stoves, we got the following results :
1. Save up to 318 Kg of wood per household per year.
2. These avoided quantities of wood allow each household to save about 4,770 MRU (133 USD)/year.
3. Depending on the type of improved stove used (wood or charcoal), a woman can save between 19 and 43 days per year in avoided time in preparing meals that can be used in other household functions.</t>
  </si>
  <si>
    <r>
      <t xml:space="preserve">The promotion of improved dual prototype stoves (charcoal and wood) in the project intervention areas has the following main objectives:
1. Strengthening and supporting young volunteers and artisans as key actors in the manufacturing and distribution chain of improved stoves in Mauritania.
2. Improving the living conditions of vulnerable households, especially women, by reducing the time available for collecting wood for cooking and investing it for the benefit of the family and children.
3. Reducing deforestation and land degradation by improving energy efficiency in households.
4. Reducting green house gaz emissions,
This mission was entrusted to the confirmed artisans and volunteers trained by the project with the supporte of NGO proejct partners. The programme has resulted in the manufacture and distribution of more than 20600 improved stoves to as many households in 73 project intervention sites. 
The impacts on women's conditions are remarkable.
Evaluations conducted by NGOs have shown that, with two (02) hot (cooked) meals per day, the use of improved stoves compared to three-stone stoves makes it possible to:
1. Save up to 318 Kg of wood per household per year.
2. These avoided quantities of wood allow each household to save about 4,770 MRU (133 USD)/year.
3. Depending on the type of improved stove used (wood or charcoal), a woman can save between </t>
    </r>
    <r>
      <rPr>
        <b/>
        <sz val="11"/>
        <rFont val="Times New Roman"/>
        <family val="1"/>
      </rPr>
      <t>19 and 43 days per year</t>
    </r>
    <r>
      <rPr>
        <sz val="11"/>
        <rFont val="Times New Roman"/>
        <family val="1"/>
      </rPr>
      <t xml:space="preserve"> in avoided time in preparing meals that can be used in other household functions.</t>
    </r>
  </si>
  <si>
    <r>
      <rPr>
        <b/>
        <u/>
        <sz val="11"/>
        <rFont val="Times New Roman"/>
        <family val="1"/>
      </rPr>
      <t>Improving water availability and accessibilty</t>
    </r>
    <r>
      <rPr>
        <sz val="11"/>
        <rFont val="Times New Roman"/>
        <family val="1"/>
      </rPr>
      <t xml:space="preserve">
The problem of water availability and accessibilty is a central issue for adaptation to climate change. 
Given its limited resources, the project did not systematically seek to create new water sources. Instead, it focused on solving problems for existing water sources (wells, boreholes, streams, etc.). The project's support in terms of solving water-related problems covered 46 project sites in the Eight Wilayas through the following actions:
- Deepening and rehabilitation of wells
- Rehabilitation of boreholes
- Installation of solar pumping equipment
- Installation of motor pumps
- Installation of water storage tanks
- Installation of drip irrigation networks
- Digging wells and boreholes (accessory)
Water management committees have been established and trained on the rational use of water and the maintenance of installed equipment to ensure its sustainability.
Access to water has mainly improved for market gardening and small family farming. Several households have resumed agricultural activity through the establishment of their own vegetable gardens, which have enabled them to make money and improve the availability of vegetables for a longer period of time, thus improving the food security of local populations.
In most cases, the project interventions had an effect on reducing water costs and time spend by girls and women on seeking drinking water, investing it in other tasks for the benefit of the family and children or promoting other income-generating activities.</t>
    </r>
  </si>
  <si>
    <r>
      <rPr>
        <b/>
        <u/>
        <sz val="11"/>
        <rFont val="Times New Roman"/>
        <family val="1"/>
      </rPr>
      <t>Apiculture</t>
    </r>
    <r>
      <rPr>
        <sz val="11"/>
        <rFont val="Times New Roman"/>
        <family val="1"/>
      </rPr>
      <t xml:space="preserve">
Beekeeping is an innovative activity introduced by the project. Eight Sites were targeted in 05 Wilayas where all the ecological and social conditions are met to guarantee the success of this activity. 2 sites in Trarza (Oum El Koura and Nassra 2), 3 sites in Gorgol (Haddad, Dimechgha and Dar El Beidha), 1 site in Brakna (Dounguel Réo), 1 site in Guidimakha (Ndeo) and 1 site in Tagant (Legdeim ).
The program was resumed in 2018 and the evaluation undertaken by the project showed that the result was mixed in 4 of the selected sites. This is largely due to the very difficult year 2017-2018, which was characterized by a large rainfall deficit and consequently a drought which affected the apiaries, some of which were completely dissipated.
The project has decided to abandon these 4 sites and put all efforts on the other 4 sites where the results are quite interesting.
A complement of beekeeping equipment was acquired and distributed to the beneficiaries with a program of support of proximity to ensure the good mastery of the management and the exploitation of the apiaries. We consider that is a good experience which should be consolidated in the framework of other initiatives and projects and/or replicated in other regions where this activity is potentially promising.
</t>
    </r>
  </si>
  <si>
    <t>Eight Sites were targeted in 05 Wilayas where all the ecological and social conditions are met to guarantee the success of this activity. 2 sites in Trarza (Oum El Koura and Nassra 2), 3 sites in Gorgol (Haddad, Dimechgha and Dar El Beidha), 1 site in Brakna (Dounguel Réo), 1 site in Guidimakha (Ndeo) and 1 site in Tagant (Legdeim ).
WFP supervised the procurement of  equipment needed for the Programme implementation. The project hired Apidesert, a local specialised compagny, to oversee the Programme implementation and beneficiaries’ trainings.
In each site an apiary of 30 hives was set up benefiting 10 families. The project also provided all the equipment necessary for the practice of beekeeping (Combinations, smokers, honey extractors, etc.) and provided the necessary training and technical supervision to 517 participants involved in this activity (284 women and 233 men) to ensure the success of the programme which was scheduled to be finalized in march 2018. Unfortunately, there was a setback during the campaign 2017-2018 due to drought, high winds and high temperature which led to the loss of bees and therefore no harvest. Thus, we decided to put the programme on stand by foreseeing better wheather conditions this year.
The program was resumed in 2018 and the evaluation undertaken by the project showed that the result was mixed in 4 of the selected sites. This is largely due to the very difficult year 2017-2018, which was characterized by a large rainfall deficit and consequently a drought which affected the apiaries, some of which were completely dissipated.
The project has decided to abandon these 4 sites and put all efforts on the other 4 sites where the results are quite interesting.
A complement of beekeeping equipment was acquired and distributed to the beneficiaries with a program of support of proximity to ensure the good mastery of the management and the exploitation of the apiaries. We consider that is a good experience which should be consolidated in the framework of other initiatives and projects and/or replicated in other regions where this activity is potentially promising.</t>
  </si>
  <si>
    <r>
      <rPr>
        <b/>
        <u/>
        <sz val="12"/>
        <rFont val="Times New Roman"/>
        <family val="1"/>
      </rPr>
      <t>Income Generating Activities (IGA)</t>
    </r>
    <r>
      <rPr>
        <sz val="11"/>
        <rFont val="Times New Roman"/>
        <family val="1"/>
      </rPr>
      <t xml:space="preserve">
The project have identified and approved with communities many Income Generating Activities particularely targeted </t>
    </r>
    <r>
      <rPr>
        <b/>
        <i/>
        <sz val="11"/>
        <rFont val="Times New Roman"/>
        <family val="1"/>
      </rPr>
      <t>for women</t>
    </r>
    <r>
      <rPr>
        <sz val="11"/>
        <rFont val="Times New Roman"/>
        <family val="1"/>
      </rPr>
      <t xml:space="preserve">  : 
- 25 pastoral reserves
- 42 High value crop production cooperatives,
- 16 semi-intensive Poultry farming units
- 40 traditional poultrly farming units
- 04 Beekeeping cooperatives 
- 20 Fruit trees farming sites
- 179 Artisans/volonteers for manufacturing of improved stoves
- 22 butchers
- 06 bakeries
- 34 community shops
- 01 vegetable marketing unit
- 09 couscous production units
- 02 sewing units
- 03 fattening units for small ruminants
- 02 livestock feed stores
- 14 grain mills
- 04 dyeing units
Beyond the availability of several basic food products for the community, the women / men beneficiaries have invested part of the profits generated in improving household living conditions and creating other IGAs.
Most of these IGAs are managed on a rotating basis, cyclically benefiting one group of women/men for a given period of time who pass the hand to another group and so on. The Capital is maintained or increased. The group of women/men is paid and the rest of the profits are stored into a community fund to perform various functions such as maintenance and repair, input material and equipement purchasing and guarding, etc.</t>
    </r>
  </si>
  <si>
    <t>In 04 DREDDs out of 08, we noted a lack of capacity in terms of technical and management skills (poor quality of supervision, reporting and management) and also in terms of staffing. this was accentuated by the appointment in 2019 of 3 new DREDDs who have not previously been involved in the implementation of the project. This situation affected the quality of work and the deadlines for implementing activities in the concerned regions.  The project relied on NGOs which have taken over to supervise the implementation of activities and reduced the gap.</t>
  </si>
  <si>
    <t>Since inception, 05 changes have occurred in the DREDD assignment as project regional focal points. The first change occurred at the beginning of the project and has no impact on the progress of the project as only one region / Wilaya has been affected. The second change occurred in August 2015 with the reassignment of 6 out of 8 DREDDs. The third one took place in August 2017 where 4 changes were made with the reassignment of 3 new DREDDs that have never worked with the project. The 4th change took place in January 2018 where a new DREDD was assigned to Trarza to replace the one who retired. The last one occured in April  2019: Assignment of 3 new DREDDs in Trarza, Gorgol and Tagant who never been involvedd in the project; and the reassignment of the DREDD of Tagant in Hodh El Gharbi. 
These repetitive changes in DREDD assignment and particularly the last one, which took place a few months before the end of the project, have disrupted the normal progression of project implementation, because every time new assigned DREDDs need to become familiar with the project approach and reach out to the affected communities.</t>
  </si>
  <si>
    <t>The project promoted and strengthened community awareness and improved knowledge and skills for sustainable natural resource management. Other sources of income have been encouraged to limit investment in livestock purchases that contribute to resource degradation.</t>
  </si>
  <si>
    <t>Communities now have a better understanding of the impact of livestock on their environment. The pastoral reserves supported by the project now generate a monetary value related to grazing and the sale of straw. They are managed by operating rules that apply to both village herders and those in neighbouring villages who wish to benefit from these reserves.</t>
  </si>
  <si>
    <t>The promotion of improved stoves has signically reduced using wood for cooking. Also promoting community land ownership and access to alternative sources of income helped in easing significantly that risk. In addition, Government' strategy of promoting natural gas use over fuel wood in urban centres, will significantly contribute in reducing fuel wood demand in rural areas.</t>
  </si>
  <si>
    <t>All the adaptation action plans drawn up by the targeted communities, with the support of DREDDs and revised by the NGOs in 2017,  integrate measures aiming to diversify and strengthen the livelihoods of the most vulnerable population. In that end following is a list of diverse activities reflecting the income generating revenue created and implemented in the project sites: 
- 25 pastoral reserves
- 41 High value crop production cooperatives,
- 16 semi-intensive Poultry farming units
- 40 traditional poultrly farming units
- 04 Beekeeping cooperatives 
- 20 Fruit trees farming sites
- 179 Artisans/volonteers for manufacturing of improved stoves
- 22 butchers
- 06 bakeries
- 34 community shops
- 01 vegetable marketing unit
- 09 couscous production units
- 02 sewing units
- 03 fattening units for small ruminants
- 02 livestock feed stores
- 14 grain mills
- 04 dyeing units
Beyond the availability of several basic food products for the community, women / men beneficiaries earn some of the benefits they can invest in improving the living conditions of the household or the creation of other IGAs.
Most of these IGAs are managed on a rotating basis, cyclically benefiting one group of women/men for a given period of time who pass the hand to another group and so on. The Capital is maintained or increased. The group of women/men is paid and the rest of the profits are stored into a community fund to perform various functions such as maintenance and repair, input and equipement purchasing and guarding, etc.</t>
  </si>
  <si>
    <r>
      <t>The MEDD spent about</t>
    </r>
    <r>
      <rPr>
        <b/>
        <sz val="11"/>
        <color indexed="8"/>
        <rFont val="Times New Roman"/>
        <family val="1"/>
      </rPr>
      <t xml:space="preserve"> 173 000 USD</t>
    </r>
    <r>
      <rPr>
        <sz val="11"/>
        <color indexed="8"/>
        <rFont val="Times New Roman"/>
        <family val="1"/>
      </rPr>
      <t xml:space="preserve"> in 2015 as co-financing. This amount was used to pay for project support staff salaries, purchase office supplies, furniture and  and computer equipment for DREDDs and inspections. It also contributed to the acquisition of horticultural equipment, fencing material and vegetable seeds.</t>
    </r>
  </si>
  <si>
    <t>The overall rating of the project is satisfactory. The project was successful in achieving almost all objectives. The support and commitment of the Ministry of Environment and Sustainable Development (MEDD) and NGOs, implementing partners have been essential to coordinate activities at the local level and improve implementation, despite movements among DREDD reassignment at the regional level over the past four years. This last year, the implementation of the project was as effective as last year by achieving all planned activities and disbursing almost all of the allocated budget.
Overall, all planned activities were implemented in line with the annual work plan.
During the reporting period, the focus has been on the following issues:
Finalization and validation of the rules for the management and exploitation of pastoral reserves, village afforestation perimeters and defensive sites for the sustainable management of these areas. 
The partnership established between the project and Radio Mauritania has been a success in raising awareness among a wide audience in rural areas. Following the capacity building of journalists and local radio stations deployed in the project's 8 Wilayas, a radio programme schedule was set up and validated at the level of the various local radio stations and began broadcasting programmes on climate change issues related to food security and adaptation strategies, designed on the basis of the project's best practices and the beneficiaries' testimonies. These programmes are broadcast on a weekly basis in the various local languages and reach thousands of people living even outside the project's intervention areas. This has had a very strong impact in terms of raising awareness about the challenges of climate change and its implications on different natural and human systems.
The initiation of the implementation of a Community Early Warning System through the creation of a partnership between Radio Mauritania, the National Meteorological Office and the Agrometeorological Services with the objective of setting up an operational mechanism for disseminating climate information to decision-makers at regional level and rural communities in order to better prepare them for possible difficult years and guide them towards the most appropriate solutions, taking into account seasonal forecasts. In this system, Radio Mauritania’s network will act as a relay to communicate and disseminate information to a very wide audience, including at the community level.
Solving water access problems in 17 additional sites with the installation of solar pumping systems and storage basins while training management committees on their proper operation and maintenance.
The project also implemented a second phase of the semi-intensive poultry promotion program, which was a great success in its first phase. 6 other villages have benefited from semi-intensive poultry houses that have entered into production since April 2019.
The implementation of a programme to manufacture and distribution of 20600 improved stoves for the benefit of households in the project's intervention areas. Evaluations have shown that the use of these improved stoves can save up to 40% of wood and charcoal, saving women valuable time for family and children.
Through NGOs, the project continued to build the capacity of village management committees VMC to enable communities to ensure the continuity of activities and their sustainability. Innovations were gradually introduced according to the maturity of these VMC with the establishment of village funds, managed locally by the VMC and fed by the various income-generating activities supported by the project (grazing fees in pastoral reserves, straw sales, poultry farming, shops, butchery, and all implemented IGAs in general). rotational management of these IGAs is a leverage for strengthening solidarity and social cohesion among communities.</t>
  </si>
  <si>
    <r>
      <rPr>
        <b/>
        <u/>
        <sz val="11"/>
        <rFont val="Times New Roman"/>
        <family val="1"/>
      </rPr>
      <t>Trainings for the communities</t>
    </r>
    <r>
      <rPr>
        <sz val="11"/>
        <rFont val="Times New Roman"/>
        <family val="1"/>
      </rPr>
      <t xml:space="preserve">
The project trained/coached about 31 921 participants (63% Women, 37% Men) in the following topics/fields
</t>
    </r>
  </si>
  <si>
    <r>
      <rPr>
        <b/>
        <u/>
        <sz val="11"/>
        <rFont val="Times New Roman"/>
        <family val="1"/>
      </rPr>
      <t>Trainings for the communities</t>
    </r>
    <r>
      <rPr>
        <sz val="11"/>
        <rFont val="Times New Roman"/>
        <family val="1"/>
      </rPr>
      <t xml:space="preserve">
The project trained/coached about</t>
    </r>
    <r>
      <rPr>
        <b/>
        <sz val="11"/>
        <rFont val="Times New Roman"/>
        <family val="1"/>
      </rPr>
      <t xml:space="preserve"> 31 921 participants</t>
    </r>
    <r>
      <rPr>
        <sz val="11"/>
        <rFont val="Times New Roman"/>
        <family val="1"/>
      </rPr>
      <t xml:space="preserve"> (63% Women, 37% Men) in the following topics/fields
</t>
    </r>
  </si>
  <si>
    <t>Communities organized into management committees have simple management and operating rules that help them to maintain the assets created and manage them sustainably. Most of these Committees have created community funds financed throuh incomes generated by the IGAs. these funds are used in particular to cover the renewal of equipment, guarding, maintenance of solar systems, and also to help some members of the community to overcome social problems.</t>
  </si>
  <si>
    <t>The project used different existing data sources to conduct vulnerability analyzes; namely data from FSMS surveys of WFP/CSA, ONS demographic data, and village surveys carried out by the project.
The project used also the data of the different Mauritania's national communications on climate change and Monotoring System the the Environmental National Action Plan (SEPANE).</t>
  </si>
  <si>
    <t>Adaptation measures related to improving access to water have greatly improved the achievement of project results. These measures have contributed significantly to strengthening the resilience of communities to the adverse effects of climate change</t>
  </si>
  <si>
    <t>The workload of women has been taken into account. Adaptation measures to solve the problems of access to water, support for market gardening, poultry farming, grain mills, improved stoves and all other IGAs have benefited women and girls as a priority.
Gender has been integrated throughout the training plan. 63% of trained participants are women.Facilitating access to water, . 
This strategy for women's empowerment is justified by the fact that women are among the groups most affected by climate change, particularly through their traditional role in seeking water and collecting wood, which are particularly difficult tasks.
With this range of implemented activities, women have increasingly devoted more time to family and children, improving household living conditions and food security. Overall, the project targeted approximately 32,000 participants, 63% of whom were women.</t>
  </si>
  <si>
    <t>Replication and scaling up of a large number of project interventions by the beneficiaries themselves (traditional poultry farming, market gardening, building structures for soil conservation and water conservation...), have been noteced in many project villages.
The PARSACC project is now considered as the first project on climate change initiated by the MEDD and many other environmental and climate change projects have taken it as a model and have been inspired by its methodological, planning and implementation approaches.</t>
  </si>
  <si>
    <r>
      <t xml:space="preserve">The project has forged strong links with communities by helping them to take charge of their own lives. The support provided in termes of capacity building and close support in the implementation of the set of activities, gave the communities a good enough ability to ensure a sustainable management of the acquired assets. 
The creation of community funds, managed by the Village Management Committees in a collective and transparent manner, is a very promising initiative which reflects a spirit of empowerment and strengthened social cohesion which guarantees the sustainability of the project achievements. 
Capacity development of Village Management Committees on </t>
    </r>
    <r>
      <rPr>
        <b/>
        <sz val="11"/>
        <rFont val="Times New Roman"/>
        <family val="1"/>
      </rPr>
      <t>rules for the management and exploitation of pastoral reserves, reforestation perimeters and sand dune fixation sites</t>
    </r>
    <r>
      <rPr>
        <sz val="11"/>
        <rFont val="Times New Roman"/>
        <family val="1"/>
      </rPr>
      <t xml:space="preserve"> are also tools made available to communities to help them managing these assets in a sustainable manner.
In addition, the DREDDs and other technical services are permanent structures with a sovereign mandate to support natural resource management and rural development programs, will continue to support the communities supported by the project through technical and the necessary support until their empowerment.</t>
    </r>
  </si>
  <si>
    <t>September 2018 - September 2019</t>
  </si>
  <si>
    <r>
      <rPr>
        <b/>
        <u/>
        <sz val="11"/>
        <color theme="1"/>
        <rFont val="Times New Roman"/>
        <family val="1"/>
      </rPr>
      <t>Trainings for the communities</t>
    </r>
    <r>
      <rPr>
        <sz val="11"/>
        <color theme="1"/>
        <rFont val="Times New Roman"/>
        <family val="1"/>
      </rPr>
      <t xml:space="preserve">
The project trained/coached about 31 921 participants (63% Women, 37% Men) in the following topics/fields</t>
    </r>
  </si>
  <si>
    <r>
      <t xml:space="preserve">
</t>
    </r>
    <r>
      <rPr>
        <sz val="16"/>
        <color theme="1"/>
        <rFont val="Arial"/>
        <family val="2"/>
      </rPr>
      <t xml:space="preserve">The overall evaluation of the project is satisfactory. PARSACC is and remain to date the leading project of the Ministry of Environment and Sustainable Development. The feedback received from the communities benefiting from the PARSACC project is very positive, making it one of the priority projects of the MEDD and benefits of high visibility for its achievements in the media. The Minister of the Environment and Sustainable Development gives full support to the project and encourages all other MEDD projects to benefit from its experience and results.
As outlined throughout the multiple and detailed answers in this project progress report, PARSACC has achieved a milestone. We can basically say that the main outcome objective of the project is: "enhancing the resilience of vulnerable communities to the effects of climate change on food security". Since inception, progress has been fairly steady towards achieving goals set for the project. Progress could be verified throughout verifiable facts distinguished at different levels:
- At the community level, many diversified activities made available by the project with inputs of cash reward to remunerate efforts to achieve activities, income generated tools made available and basically 100% financed, couple those different activities with the raising awareness seminars, to build ownership and increase sustainability of implemented activities contributed greatly in the success and now elevated level of resilience to climate change for communities.
- The technical and institutional capacity of Government institutions at regional (DREDD and decentralized institutions), Local (DREDD Inspectors) and national (Ministries), NGOs, vulnerable groups and relevant stakeholders were strengthened with tailored seminars and technical workshops to enhance the management, acquisition and dissemination of climate change data and info to help implement the project activities with beneficiaries.  
The partnership between MEDD and WFP has been strengthened. There is more synergy in the implementation of activities in the field. WFP is contributing through its programs by implementing complementary activities in PARSACC sites improving the resilience of target communities. Both parties are developing other project proposals that will build on the lessons learned from PARSACC to consolidate achievements and scale up good adaptation and resilience practices. 
There was not much as limiting factors towards progress, most of the activities were achieved as planned. 
The Open Door Journey organized with multiple stakeholders at the project ending activity was very innovative and a first for the MEDD. In light of the many achievements in the field in conjunction with a high level of satisfaction of stakeholders and communities in raising awareness and solidifying their resilience, the overall rating of the project is more than satisfactory.
</t>
    </r>
  </si>
  <si>
    <t>Activities should be implemented by the communities themselves. Communities often have the know-how to implement several activities that require just a simple development to give more efficiency. A short training on these techniques gives them the ability to do things better. 
In addition, technical materials written in local language with a very simple pictures,  may be developped by the project, to educate the community in topics related the climate change actions. 
Beneficiaries must also be taught to the concept of partnership in carrying out activities as well as ownership to feel they are owners of assets and thus maintain their sustainability.
This ensures that assets created under the project can be maintained and extended even beyond the duration of the project. So we have to build on the technical capacity of communities that have been able for centuries to adapt to the various changes which have occurred.</t>
  </si>
  <si>
    <t xml:space="preserve">Synergies have been developpend with GIZ ACCMR project and WFP programmes. We also note the synergy between AF project and WFP programmes which has been extended to 2 Wilayas (Guidimakha and Gorgol). </t>
  </si>
  <si>
    <t>The project relied on the NGO partners to follow-up and supervise the project activities progress.</t>
  </si>
  <si>
    <t xml:space="preserve">Overcome </t>
  </si>
  <si>
    <t xml:space="preserve">During the rainy season (June-August), many project sites become inaccessible due to the impracticability of the terrain. This situation is very cumbersome and causes a slowdown in the execution of activities.
Also, DREDD as Regional responsibles for the environmental sector are fully busy with the  bushfire campaign that runs from September to December of each year. In this period there is a lack in supervising project activity execution.  NGOs recruitment at the beginning of 2017, helped attenuate this problem and improved the supervision of the project activities.
Procurement tender procedures contributed also in delaying implementation. Sometimes qualified or suitable candidates are not always available.
Due to these delays in the project and taking into account the recommendation of the Mid-Term Review, a request for the extension of project duration for additional 11 months was approved by the AF board. An additional no-cost extension was granted to allow the completion of the procurement process for audit services. </t>
  </si>
  <si>
    <r>
      <t>The lesson learned that we can point out is the inter-sectoral participation in developing local adaptation to climate change action plans. 
Knowing that climate change is a transversal issue, the key success factors to elaborate and implement adaptation planning are tied to the close collaboration and participation of all sectoral institutions at the regional level, thus capacity building programme in integrating adaptation to climate change into local development planning has concerned not only DREDD, but also decentralized technical services and NGO at regional level.
Also, the future projects/programmes should be designed in smaller areas,</t>
    </r>
    <r>
      <rPr>
        <sz val="11"/>
        <color rgb="FF0070C0"/>
        <rFont val="Times New Roman"/>
        <family val="1"/>
      </rPr>
      <t xml:space="preserve"> mainly in the current regions where the Country Strategic Programme has been implemented,</t>
    </r>
    <r>
      <rPr>
        <sz val="11"/>
        <rFont val="Times New Roman"/>
        <family val="1"/>
      </rPr>
      <t xml:space="preserve">  in looking for convergence and  </t>
    </r>
    <r>
      <rPr>
        <sz val="11"/>
        <color rgb="FF0070C0"/>
        <rFont val="Times New Roman"/>
        <family val="1"/>
      </rPr>
      <t>synergy</t>
    </r>
    <r>
      <rPr>
        <sz val="11"/>
        <rFont val="Times New Roman"/>
        <family val="1"/>
      </rPr>
      <t xml:space="preserve"> with others partners. </t>
    </r>
    <r>
      <rPr>
        <sz val="11"/>
        <color rgb="FF0070C0"/>
        <rFont val="Times New Roman"/>
        <family val="1"/>
      </rPr>
      <t>The planification of the activities will meet the participatory approach through the PCP.</t>
    </r>
    <r>
      <rPr>
        <sz val="11"/>
        <rFont val="Times New Roman"/>
        <family val="1"/>
      </rPr>
      <t xml:space="preserve"> Integrating many activities in a same village will </t>
    </r>
    <r>
      <rPr>
        <sz val="11"/>
        <color rgb="FF0070C0"/>
        <rFont val="Times New Roman"/>
        <family val="1"/>
      </rPr>
      <t>conrtibute in</t>
    </r>
    <r>
      <rPr>
        <sz val="11"/>
        <rFont val="Times New Roman"/>
        <family val="1"/>
      </rPr>
      <t xml:space="preserve"> </t>
    </r>
    <r>
      <rPr>
        <sz val="11"/>
        <color rgb="FF0070C0"/>
        <rFont val="Times New Roman"/>
        <family val="1"/>
      </rPr>
      <t>building</t>
    </r>
    <r>
      <rPr>
        <sz val="11"/>
        <rFont val="Times New Roman"/>
        <family val="1"/>
      </rPr>
      <t xml:space="preserve"> a real resilience to climate change. 
Future projects/programmes for enhenced resilience to climate change should run over more than 4 years to maximise efficiency.</t>
    </r>
  </si>
  <si>
    <t>Yes, several government focal points at central and regional level as well as representatives of civil society have been trained on several aspects such as climate change issues, participatory adaptation planning at local level. Also, members of the target communities were trained on different topics (High value crop production technics, cooperative management, poultry farming techniques, beekeeping techniques, dune fixation techniques, water and soil conservation work, planting techniques, management of pastoral reserves ...)</t>
  </si>
  <si>
    <t xml:space="preserve">The Presidential elections organised in June 2019 has involved all administrative structures at central and regional levels including MEDD services. This has affected the normal progress of project activities. It was the same case with the legislative and regional elections in June 2018. The project tried to rely on NGOs to continue activities implementation in a normal pace but still experienced some  delays in finalizing procurement of key services such as the final audit. A no cost extension until September 2019 was necessary to complete all processes. 
</t>
  </si>
  <si>
    <t xml:space="preserve">The project has provided valuable support and continuous contribution to increase the Government’s technical capacity related to climate change, not only for DREDDs, but also for relevant technical services at central and regional levels. The NGO hired in 2017 have been also trained to enhance theire capacities on climate change related issues and this contributed to better manage project implementation. The MEDD has also played a great role through the National Coordination Unit on Climate Change which provide regularely trainnings on Climate Change issues for different sectors. </t>
  </si>
  <si>
    <t>A number of qualified partners with a similar project philosophy as WFP were identified on the ground, and WFP has good experience in working with them. WFP has a good working experience with some adequately qualified partners which the project relyed on to carry out its activities.</t>
  </si>
  <si>
    <t xml:space="preserve">The survey conducted for the final evaulation shows that 98.5% of respondents benefitting from market gardening recognize that the production of vegetables has improved household nutrition and food security. </t>
  </si>
  <si>
    <t xml:space="preserve">The survey conducted for the final evaulation shows that vegetable production has increased significantly compared to the past. 74.2% of the respondents concerned by market gardening declare that production has greatly increased. In total, 97.1% think that vegetable production has increased. Production is used for both domestic consumption and the sale of surpluses. 
</t>
  </si>
  <si>
    <r>
      <rPr>
        <b/>
        <sz val="11"/>
        <color indexed="8"/>
        <rFont val="Times New Roman"/>
        <family val="1"/>
      </rPr>
      <t>2016</t>
    </r>
    <r>
      <rPr>
        <sz val="11"/>
        <color indexed="8"/>
        <rFont val="Times New Roman"/>
        <family val="1"/>
      </rPr>
      <t xml:space="preserve"> : WFP CO contributed in 2016 by co-financing 6 months project support staff salaries totalling about </t>
    </r>
    <r>
      <rPr>
        <b/>
        <sz val="11"/>
        <color indexed="8"/>
        <rFont val="Times New Roman"/>
        <family val="1"/>
      </rPr>
      <t>21 000 USD</t>
    </r>
    <r>
      <rPr>
        <sz val="11"/>
        <color indexed="8"/>
        <rFont val="Times New Roman"/>
        <family val="1"/>
      </rPr>
      <t xml:space="preserve">. 
</t>
    </r>
    <r>
      <rPr>
        <b/>
        <sz val="11"/>
        <color indexed="8"/>
        <rFont val="Times New Roman"/>
        <family val="1"/>
      </rPr>
      <t>2017</t>
    </r>
    <r>
      <rPr>
        <sz val="11"/>
        <color indexed="8"/>
        <rFont val="Times New Roman"/>
        <family val="1"/>
      </rPr>
      <t xml:space="preserve"> : WFP CO through PRRO programme contributed by providing </t>
    </r>
    <r>
      <rPr>
        <b/>
        <sz val="11"/>
        <color indexed="8"/>
        <rFont val="Times New Roman"/>
        <family val="1"/>
      </rPr>
      <t>60 246 USD</t>
    </r>
    <r>
      <rPr>
        <sz val="11"/>
        <color indexed="8"/>
        <rFont val="Times New Roman"/>
        <family val="1"/>
      </rPr>
      <t xml:space="preserve"> Cash Transfer to 713 participants (4278 beneficiaries) for FFA activities in 6 villages in the wilaya of Guidimakha and 4 villages in the wilaya of Gorgol.
</t>
    </r>
    <r>
      <rPr>
        <b/>
        <sz val="11"/>
        <color indexed="8"/>
        <rFont val="Times New Roman"/>
        <family val="1"/>
      </rPr>
      <t>2017-2018</t>
    </r>
    <r>
      <rPr>
        <sz val="11"/>
        <color indexed="8"/>
        <rFont val="Times New Roman"/>
        <family val="1"/>
      </rPr>
      <t xml:space="preserve"> : WFP CO through PRRO programme contributed by supporting the payment of salaries of the Project Coordinator, the Admin/Fin Assistant and field missions totalling </t>
    </r>
    <r>
      <rPr>
        <b/>
        <sz val="11"/>
        <color indexed="8"/>
        <rFont val="Times New Roman"/>
        <family val="1"/>
      </rPr>
      <t>51 086 USD</t>
    </r>
    <r>
      <rPr>
        <sz val="11"/>
        <color indexed="8"/>
        <rFont val="Times New Roman"/>
        <family val="1"/>
      </rPr>
      <t xml:space="preserve">
The cumulative actual co-financing is </t>
    </r>
    <r>
      <rPr>
        <b/>
        <sz val="11"/>
        <color indexed="8"/>
        <rFont val="Times New Roman"/>
        <family val="1"/>
      </rPr>
      <t>305 332 USD.</t>
    </r>
  </si>
  <si>
    <t>Financial information:  cumulative from project start to September 2019</t>
  </si>
  <si>
    <t>Estimated cumulative total disbursement as of March 2020</t>
  </si>
  <si>
    <t xml:space="preserve">The project has documented adaptation measures in terms of the technical aspects and implementation process (Sand dune fixation, Forest plantation, Pastoral reserves implementation and management, Market gardening techniques and management, Apiculture, Fruit trees plantation, etc.). The project has also taken up and adapted measures already developed by other projects and initiatives (Poultry farming techniques, Water and sail conservation techniques, improved stoves manifacturing and dessimination... Several of these measures have already been used by other projects implemented by the MEDD and are available for any other partners at the country level. </t>
  </si>
  <si>
    <t>New income-generating activities have been introduced in many project sites, which resulted in increased livelihood bases for 46% of project beneficiaries :
- High value crop production, in 52% of total project sites
- Poultry, in 55% of total project sites
- Beekeeping, in 9% of total project sites 
- Fruit farming, in 21% of total project sites
- Manufacturing improved stoves, in more than 70% of project sites
- Butchers, in 26% of total project sites
- Bakeries, in 7% of total project sites
- Community shops, in 40% of total project sites
- Vegetable marketing unit, in 1% of total project sites
- Couscous production units, in 11% of total project sites
- Sewing units, in 2% of total project sites
- Fattening units for small ruminants, in 4% of total project sites
- Livestock feed stores, in 2% of total project sites
- Grain mills, in 16% of total project sites
- Dyeing units, in 5% of total project sites</t>
  </si>
  <si>
    <r>
      <t xml:space="preserve">The amount of $7,559,447 includes all expenses made by:
1. </t>
    </r>
    <r>
      <rPr>
        <b/>
        <sz val="11"/>
        <color rgb="FF000000"/>
        <rFont val="Times New Roman"/>
        <family val="1"/>
      </rPr>
      <t>WFP</t>
    </r>
    <r>
      <rPr>
        <sz val="11"/>
        <color indexed="8"/>
        <rFont val="Times New Roman"/>
        <family val="1"/>
      </rPr>
      <t xml:space="preserve"> on behalf of MEDD - Executing Entity: $3,113,672
2. </t>
    </r>
    <r>
      <rPr>
        <b/>
        <sz val="11"/>
        <color rgb="FF000000"/>
        <rFont val="Times New Roman"/>
        <family val="1"/>
      </rPr>
      <t>MEDD</t>
    </r>
    <r>
      <rPr>
        <sz val="11"/>
        <color indexed="8"/>
        <rFont val="Times New Roman"/>
        <family val="1"/>
      </rPr>
      <t xml:space="preserve"> as executing Entity: $4,145,637          
3. </t>
    </r>
    <r>
      <rPr>
        <b/>
        <sz val="11"/>
        <color rgb="FF000000"/>
        <rFont val="Times New Roman"/>
        <family val="1"/>
      </rPr>
      <t>Indirect Support Cost</t>
    </r>
    <r>
      <rPr>
        <sz val="11"/>
        <color indexed="8"/>
        <rFont val="Times New Roman"/>
        <family val="1"/>
      </rPr>
      <t xml:space="preserve">: $300,139
</t>
    </r>
    <r>
      <rPr>
        <b/>
        <sz val="11"/>
        <color rgb="FF000000"/>
        <rFont val="Times New Roman"/>
        <family val="1"/>
      </rPr>
      <t>Amount unspent</t>
    </r>
    <r>
      <rPr>
        <sz val="11"/>
        <color indexed="8"/>
        <rFont val="Times New Roman"/>
        <family val="1"/>
      </rPr>
      <t>:  $247 153
TOTAL: $3,113,672 + $4,145,637 + $247,153 + $300,139 = $7,806,601 (includes 7,803,605 received from Adaptation Fund, interest income of $2,972 and Misc. income of $24)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</si>
</sst>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00\ &quot;€&quot;_-;\-* #,##0.00\ &quot;€&quot;_-;_-* &quot;-&quot;??\ &quot;€&quot;_-;_-@_-"/>
    <numFmt numFmtId="167" formatCode="dd\-mmm\-yyyy"/>
    <numFmt numFmtId="169" formatCode="[$$-409]#,##0"/>
    <numFmt numFmtId="170" formatCode="_-&quot;$&quot;* #,##0.00_-;\-&quot;$&quot;* #,##0.00_-;_-&quot;$&quot;* &quot;-&quot;??_-;_-@_-"/>
    <numFmt numFmtId="171" formatCode="_-&quot;$&quot;\ * #,##0.00_-;\-&quot;$&quot;\ * #,##0.00_-;_-&quot;$&quot;\ * &quot;-&quot;??_-;_-@_-"/>
  </numFmts>
  <fonts count="8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0"/>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FF0000"/>
      <name val="Times New Roman"/>
      <family val="1"/>
    </font>
    <font>
      <sz val="10"/>
      <color theme="6" tint="-0.499984740745262"/>
      <name val="Arial"/>
      <family val="2"/>
    </font>
    <font>
      <sz val="9"/>
      <color theme="1"/>
      <name val="Arial"/>
      <family val="2"/>
    </font>
    <font>
      <b/>
      <sz val="10"/>
      <color theme="0"/>
      <name val="Arial"/>
      <family val="2"/>
    </font>
    <font>
      <b/>
      <sz val="18"/>
      <color theme="3"/>
      <name val="Cambria"/>
      <family val="2"/>
      <scheme val="major"/>
    </font>
    <font>
      <sz val="10"/>
      <color theme="0"/>
      <name val="Arial"/>
      <family val="2"/>
    </font>
    <font>
      <sz val="11"/>
      <color indexed="9"/>
      <name val="Calibri"/>
      <family val="2"/>
    </font>
    <font>
      <sz val="10"/>
      <color theme="0" tint="-0.499984740745262"/>
      <name val="Arial"/>
      <family val="2"/>
    </font>
    <font>
      <sz val="10"/>
      <color rgb="FF996600"/>
      <name val="Arial"/>
      <family val="2"/>
    </font>
    <font>
      <sz val="10"/>
      <color theme="0" tint="-0.24994659260841701"/>
      <name val="Arial"/>
      <family val="2"/>
    </font>
    <font>
      <sz val="11"/>
      <color theme="1"/>
      <name val="Arial"/>
      <family val="2"/>
    </font>
    <font>
      <u/>
      <sz val="11"/>
      <color theme="10"/>
      <name val="Calibri"/>
      <family val="2"/>
      <scheme val="minor"/>
    </font>
    <font>
      <sz val="18"/>
      <color theme="3"/>
      <name val="Cambria"/>
      <family val="2"/>
      <scheme val="major"/>
    </font>
    <font>
      <sz val="11"/>
      <name val="Calibri"/>
      <family val="2"/>
      <scheme val="minor"/>
    </font>
    <font>
      <b/>
      <u/>
      <sz val="11"/>
      <name val="Times New Roman"/>
      <family val="1"/>
    </font>
    <font>
      <sz val="9"/>
      <color indexed="81"/>
      <name val="Tahoma"/>
      <family val="2"/>
    </font>
    <font>
      <b/>
      <sz val="9"/>
      <color indexed="81"/>
      <name val="Tahoma"/>
      <family val="2"/>
    </font>
    <font>
      <u/>
      <sz val="11"/>
      <name val="Times New Roman"/>
      <family val="1"/>
    </font>
    <font>
      <b/>
      <u/>
      <sz val="12"/>
      <name val="Times New Roman"/>
      <family val="1"/>
    </font>
    <font>
      <b/>
      <sz val="10"/>
      <name val="Arial"/>
      <family val="2"/>
    </font>
    <font>
      <u/>
      <sz val="11"/>
      <name val="Calibri"/>
      <family val="2"/>
    </font>
    <font>
      <sz val="11"/>
      <name val="Calibri"/>
      <family val="2"/>
    </font>
    <font>
      <b/>
      <sz val="11"/>
      <name val="Calibri"/>
      <family val="2"/>
    </font>
    <font>
      <u/>
      <sz val="11"/>
      <color rgb="FFFF0000"/>
      <name val="Calibri"/>
      <family val="2"/>
    </font>
    <font>
      <sz val="11"/>
      <color rgb="FF00B0F0"/>
      <name val="Times New Roman"/>
      <family val="1"/>
    </font>
    <font>
      <sz val="11"/>
      <color rgb="FF00B0F0"/>
      <name val="Calibri"/>
      <family val="2"/>
      <scheme val="minor"/>
    </font>
    <font>
      <u/>
      <sz val="11"/>
      <color theme="1"/>
      <name val="Times New Roman"/>
      <family val="1"/>
    </font>
    <font>
      <b/>
      <u/>
      <sz val="11"/>
      <color theme="1"/>
      <name val="Times New Roman"/>
      <family val="1"/>
    </font>
    <font>
      <sz val="16"/>
      <color theme="1"/>
      <name val="Arial"/>
      <family val="2"/>
    </font>
    <font>
      <sz val="11"/>
      <color rgb="FF0070C0"/>
      <name val="Times New Roman"/>
      <family val="1"/>
    </font>
  </fonts>
  <fills count="4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3366CC"/>
        <bgColor indexed="64"/>
      </patternFill>
    </fill>
    <fill>
      <patternFill patternType="solid">
        <fgColor theme="1"/>
        <bgColor indexed="64"/>
      </patternFill>
    </fill>
    <fill>
      <patternFill patternType="solid">
        <fgColor theme="0" tint="-0.24994659260841701"/>
        <bgColor indexed="64"/>
      </patternFill>
    </fill>
    <fill>
      <patternFill patternType="solid">
        <fgColor indexed="57"/>
        <bgColor indexed="48"/>
      </patternFill>
    </fill>
    <fill>
      <patternFill patternType="solid">
        <fgColor rgb="FFC8F0C8"/>
        <bgColor indexed="64"/>
      </patternFill>
    </fill>
    <fill>
      <patternFill patternType="solid">
        <fgColor theme="0"/>
        <bgColor auto="1"/>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s>
  <cellStyleXfs count="138">
    <xf numFmtId="0" fontId="0" fillId="0" borderId="0"/>
    <xf numFmtId="0" fontId="18" fillId="0" borderId="0" applyNumberFormat="0" applyFill="0" applyBorder="0" applyAlignment="0" applyProtection="0">
      <alignment vertical="top"/>
      <protection locked="0"/>
    </xf>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0" fontId="56" fillId="0" borderId="0"/>
    <xf numFmtId="165" fontId="43" fillId="0" borderId="0" applyFont="0" applyFill="0" applyBorder="0" applyAlignment="0" applyProtection="0"/>
    <xf numFmtId="0" fontId="59" fillId="0" borderId="0"/>
    <xf numFmtId="165" fontId="59" fillId="0" borderId="0" applyFont="0" applyFill="0" applyBorder="0" applyAlignment="0" applyProtection="0"/>
    <xf numFmtId="0" fontId="59" fillId="0" borderId="0"/>
    <xf numFmtId="0" fontId="60" fillId="42" borderId="73">
      <alignment horizontal="center" vertical="center" wrapText="1"/>
    </xf>
    <xf numFmtId="164" fontId="43" fillId="0" borderId="0" applyFont="0" applyFill="0" applyBorder="0" applyAlignment="0" applyProtection="0"/>
    <xf numFmtId="0" fontId="56" fillId="0" borderId="0"/>
    <xf numFmtId="165" fontId="56" fillId="0" borderId="0" applyFont="0" applyFill="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0" fontId="43" fillId="30" borderId="0" applyNumberFormat="0" applyBorder="0" applyAlignment="0" applyProtection="0"/>
    <xf numFmtId="0" fontId="43" fillId="34" borderId="0" applyNumberFormat="0" applyBorder="0" applyAlignment="0" applyProtection="0"/>
    <xf numFmtId="0" fontId="43" fillId="34" borderId="0" applyNumberFormat="0" applyBorder="0" applyAlignment="0" applyProtection="0"/>
    <xf numFmtId="0" fontId="43" fillId="38" borderId="0" applyNumberFormat="0" applyBorder="0" applyAlignment="0" applyProtection="0"/>
    <xf numFmtId="0" fontId="43" fillId="38"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43" fillId="3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55" fillId="20" borderId="0" applyNumberFormat="0" applyBorder="0" applyAlignment="0" applyProtection="0"/>
    <xf numFmtId="0" fontId="55" fillId="24" borderId="0" applyNumberFormat="0" applyBorder="0" applyAlignment="0" applyProtection="0"/>
    <xf numFmtId="0" fontId="55" fillId="28" borderId="0" applyNumberFormat="0" applyBorder="0" applyAlignment="0" applyProtection="0"/>
    <xf numFmtId="0" fontId="55" fillId="32" borderId="0" applyNumberFormat="0" applyBorder="0" applyAlignment="0" applyProtection="0"/>
    <xf numFmtId="0" fontId="55" fillId="36" borderId="0" applyNumberFormat="0" applyBorder="0" applyAlignment="0" applyProtection="0"/>
    <xf numFmtId="0" fontId="55" fillId="40" borderId="0" applyNumberFormat="0" applyBorder="0" applyAlignment="0" applyProtection="0"/>
    <xf numFmtId="0" fontId="55" fillId="17" borderId="0" applyNumberFormat="0" applyBorder="0" applyAlignment="0" applyProtection="0"/>
    <xf numFmtId="0" fontId="55" fillId="21" borderId="0" applyNumberFormat="0" applyBorder="0" applyAlignment="0" applyProtection="0"/>
    <xf numFmtId="0" fontId="55" fillId="25" borderId="0" applyNumberFormat="0" applyBorder="0" applyAlignment="0" applyProtection="0"/>
    <xf numFmtId="0" fontId="55" fillId="29" borderId="0" applyNumberFormat="0" applyBorder="0" applyAlignment="0" applyProtection="0"/>
    <xf numFmtId="0" fontId="55" fillId="33" borderId="0" applyNumberFormat="0" applyBorder="0" applyAlignment="0" applyProtection="0"/>
    <xf numFmtId="0" fontId="55" fillId="37" borderId="0" applyNumberFormat="0" applyBorder="0" applyAlignment="0" applyProtection="0"/>
    <xf numFmtId="0" fontId="31" fillId="7" borderId="0" applyNumberFormat="0" applyBorder="0" applyAlignment="0" applyProtection="0"/>
    <xf numFmtId="0" fontId="60" fillId="43" borderId="0" applyNumberFormat="0" applyBorder="0" applyAlignment="0" applyProtection="0">
      <protection hidden="1"/>
    </xf>
    <xf numFmtId="0" fontId="49" fillId="14" borderId="67" applyNumberFormat="0" applyAlignment="0" applyProtection="0"/>
    <xf numFmtId="0" fontId="51" fillId="15" borderId="70" applyNumberFormat="0" applyAlignment="0" applyProtection="0"/>
    <xf numFmtId="165" fontId="43" fillId="0" borderId="0" applyFont="0" applyFill="0" applyBorder="0" applyAlignment="0" applyProtection="0"/>
    <xf numFmtId="165" fontId="59" fillId="0" borderId="0" applyFont="0" applyFill="0" applyBorder="0" applyAlignment="0" applyProtection="0"/>
    <xf numFmtId="165" fontId="56"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56" fillId="0" borderId="0" applyFont="0" applyFill="0" applyBorder="0" applyAlignment="0" applyProtection="0"/>
    <xf numFmtId="170" fontId="4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0" fontId="62" fillId="0" borderId="0" applyNumberFormat="0" applyBorder="0" applyAlignment="0">
      <protection hidden="1"/>
    </xf>
    <xf numFmtId="0" fontId="63" fillId="45" borderId="0" applyNumberFormat="0" applyBorder="0" applyAlignment="0" applyProtection="0"/>
    <xf numFmtId="0" fontId="53" fillId="0" borderId="0" applyNumberFormat="0" applyFill="0" applyBorder="0" applyAlignment="0" applyProtection="0"/>
    <xf numFmtId="0" fontId="30" fillId="6" borderId="0" applyNumberFormat="0" applyBorder="0" applyAlignment="0" applyProtection="0"/>
    <xf numFmtId="0" fontId="44" fillId="0" borderId="64" applyNumberFormat="0" applyFill="0" applyAlignment="0" applyProtection="0"/>
    <xf numFmtId="0" fontId="45" fillId="0" borderId="65" applyNumberFormat="0" applyFill="0" applyAlignment="0" applyProtection="0"/>
    <xf numFmtId="0" fontId="46" fillId="0" borderId="66" applyNumberFormat="0" applyFill="0" applyAlignment="0" applyProtection="0"/>
    <xf numFmtId="0" fontId="46" fillId="0" borderId="0" applyNumberFormat="0" applyFill="0" applyBorder="0" applyAlignment="0" applyProtection="0"/>
    <xf numFmtId="0" fontId="47" fillId="13" borderId="67" applyNumberFormat="0" applyAlignment="0" applyProtection="0"/>
    <xf numFmtId="0" fontId="50" fillId="0" borderId="69" applyNumberFormat="0" applyFill="0" applyAlignment="0" applyProtection="0"/>
    <xf numFmtId="165" fontId="56" fillId="0" borderId="0" applyFont="0" applyFill="0" applyBorder="0" applyAlignment="0" applyProtection="0"/>
    <xf numFmtId="0" fontId="32" fillId="8" borderId="0" applyNumberFormat="0" applyBorder="0" applyAlignment="0" applyProtection="0"/>
    <xf numFmtId="0" fontId="64" fillId="44" borderId="74" applyNumberFormat="0" applyAlignment="0">
      <protection hidden="1"/>
    </xf>
    <xf numFmtId="0" fontId="56" fillId="0" borderId="0"/>
    <xf numFmtId="0" fontId="43" fillId="0" borderId="0"/>
    <xf numFmtId="0" fontId="43" fillId="0" borderId="0"/>
    <xf numFmtId="0" fontId="43" fillId="0" borderId="0"/>
    <xf numFmtId="0" fontId="42" fillId="0" borderId="0">
      <protection hidden="1"/>
    </xf>
    <xf numFmtId="0" fontId="43" fillId="0" borderId="0"/>
    <xf numFmtId="0" fontId="43" fillId="0" borderId="0"/>
    <xf numFmtId="0" fontId="43" fillId="0" borderId="0"/>
    <xf numFmtId="0" fontId="43" fillId="0" borderId="0"/>
    <xf numFmtId="0" fontId="43" fillId="16" borderId="71" applyNumberFormat="0" applyFont="0" applyAlignment="0" applyProtection="0"/>
    <xf numFmtId="0" fontId="43" fillId="16" borderId="71" applyNumberFormat="0" applyFont="0" applyAlignment="0" applyProtection="0"/>
    <xf numFmtId="0" fontId="48" fillId="14" borderId="68"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58" fillId="46" borderId="73" applyNumberFormat="0">
      <alignment horizontal="center"/>
      <protection hidden="1"/>
    </xf>
    <xf numFmtId="0" fontId="65" fillId="41" borderId="73" applyNumberFormat="0" applyAlignment="0">
      <protection locked="0"/>
    </xf>
    <xf numFmtId="0" fontId="61" fillId="0" borderId="0" applyNumberFormat="0" applyFill="0" applyBorder="0" applyAlignment="0" applyProtection="0"/>
    <xf numFmtId="0" fontId="54" fillId="0" borderId="72" applyNumberFormat="0" applyFill="0" applyAlignment="0" applyProtection="0"/>
    <xf numFmtId="0" fontId="52" fillId="0" borderId="0" applyNumberFormat="0" applyFill="0" applyBorder="0" applyAlignment="0" applyProtection="0"/>
    <xf numFmtId="9" fontId="56" fillId="0" borderId="0" applyFont="0" applyFill="0" applyBorder="0" applyAlignment="0" applyProtection="0"/>
    <xf numFmtId="0" fontId="43" fillId="0" borderId="0"/>
    <xf numFmtId="165" fontId="43" fillId="0" borderId="0" applyFont="0" applyFill="0" applyBorder="0" applyAlignment="0" applyProtection="0"/>
    <xf numFmtId="166" fontId="43" fillId="0" borderId="0" applyFont="0" applyFill="0" applyBorder="0" applyAlignment="0" applyProtection="0"/>
    <xf numFmtId="0" fontId="66" fillId="44" borderId="73"/>
    <xf numFmtId="0" fontId="67" fillId="0" borderId="0"/>
    <xf numFmtId="0" fontId="68" fillId="0" borderId="0" applyNumberFormat="0" applyFill="0" applyBorder="0" applyAlignment="0" applyProtection="0"/>
    <xf numFmtId="0" fontId="67" fillId="0" borderId="0"/>
    <xf numFmtId="0" fontId="43" fillId="18" borderId="0" applyNumberFormat="0" applyBorder="0" applyAlignment="0" applyProtection="0"/>
    <xf numFmtId="0" fontId="43" fillId="22" borderId="0" applyNumberFormat="0" applyBorder="0" applyAlignment="0" applyProtection="0"/>
    <xf numFmtId="0" fontId="43" fillId="26" borderId="0" applyNumberFormat="0" applyBorder="0" applyAlignment="0" applyProtection="0"/>
    <xf numFmtId="0" fontId="43" fillId="30" borderId="0" applyNumberFormat="0" applyBorder="0" applyAlignment="0" applyProtection="0"/>
    <xf numFmtId="0" fontId="43" fillId="34" borderId="0" applyNumberFormat="0" applyBorder="0" applyAlignment="0" applyProtection="0"/>
    <xf numFmtId="0" fontId="43" fillId="38"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43" fillId="39" borderId="0" applyNumberFormat="0" applyBorder="0" applyAlignment="0" applyProtection="0"/>
    <xf numFmtId="0" fontId="55" fillId="20" borderId="0" applyNumberFormat="0" applyBorder="0" applyAlignment="0" applyProtection="0"/>
    <xf numFmtId="0" fontId="55" fillId="24" borderId="0" applyNumberFormat="0" applyBorder="0" applyAlignment="0" applyProtection="0"/>
    <xf numFmtId="0" fontId="55" fillId="28" borderId="0" applyNumberFormat="0" applyBorder="0" applyAlignment="0" applyProtection="0"/>
    <xf numFmtId="0" fontId="55" fillId="32" borderId="0" applyNumberFormat="0" applyBorder="0" applyAlignment="0" applyProtection="0"/>
    <xf numFmtId="0" fontId="55" fillId="36" borderId="0" applyNumberFormat="0" applyBorder="0" applyAlignment="0" applyProtection="0"/>
    <xf numFmtId="0" fontId="55" fillId="40" borderId="0" applyNumberFormat="0" applyBorder="0" applyAlignment="0" applyProtection="0"/>
    <xf numFmtId="0" fontId="49" fillId="14" borderId="67" applyNumberFormat="0" applyAlignment="0" applyProtection="0"/>
    <xf numFmtId="0" fontId="51" fillId="15" borderId="70" applyNumberFormat="0" applyAlignment="0" applyProtection="0"/>
    <xf numFmtId="0" fontId="53" fillId="0" borderId="0" applyNumberFormat="0" applyFill="0" applyBorder="0" applyAlignment="0" applyProtection="0"/>
    <xf numFmtId="0" fontId="44" fillId="0" borderId="64" applyNumberFormat="0" applyFill="0" applyAlignment="0" applyProtection="0"/>
    <xf numFmtId="0" fontId="45" fillId="0" borderId="65" applyNumberFormat="0" applyFill="0" applyAlignment="0" applyProtection="0"/>
    <xf numFmtId="0" fontId="46" fillId="0" borderId="66" applyNumberFormat="0" applyFill="0" applyAlignment="0" applyProtection="0"/>
    <xf numFmtId="0" fontId="46" fillId="0" borderId="0" applyNumberFormat="0" applyFill="0" applyBorder="0" applyAlignment="0" applyProtection="0"/>
    <xf numFmtId="0" fontId="47" fillId="13" borderId="67" applyNumberFormat="0" applyAlignment="0" applyProtection="0"/>
    <xf numFmtId="0" fontId="50" fillId="0" borderId="69" applyNumberFormat="0" applyFill="0" applyAlignment="0" applyProtection="0"/>
    <xf numFmtId="0" fontId="56" fillId="16" borderId="71" applyNumberFormat="0" applyFont="0" applyAlignment="0" applyProtection="0"/>
    <xf numFmtId="0" fontId="48" fillId="14" borderId="68" applyNumberFormat="0" applyAlignment="0" applyProtection="0"/>
    <xf numFmtId="0" fontId="69" fillId="0" borderId="0" applyNumberFormat="0" applyFill="0" applyBorder="0" applyAlignment="0" applyProtection="0"/>
    <xf numFmtId="0" fontId="52" fillId="0" borderId="0" applyNumberFormat="0" applyFill="0" applyBorder="0" applyAlignment="0" applyProtection="0"/>
    <xf numFmtId="166" fontId="43" fillId="0" borderId="0" applyFont="0" applyFill="0" applyBorder="0" applyAlignment="0" applyProtection="0"/>
    <xf numFmtId="0" fontId="56" fillId="16" borderId="71" applyNumberFormat="0" applyFont="0" applyAlignment="0" applyProtection="0"/>
    <xf numFmtId="166" fontId="43" fillId="0" borderId="0" applyFont="0" applyFill="0" applyBorder="0" applyAlignment="0" applyProtection="0"/>
  </cellStyleXfs>
  <cellXfs count="610">
    <xf numFmtId="0" fontId="0" fillId="0" borderId="0" xfId="0"/>
    <xf numFmtId="0" fontId="19" fillId="0" borderId="0" xfId="0" applyFont="1" applyFill="1" applyProtection="1"/>
    <xf numFmtId="0" fontId="1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7" fontId="1" fillId="2" borderId="4" xfId="0" applyNumberFormat="1" applyFont="1" applyFill="1" applyBorder="1" applyAlignment="1" applyProtection="1">
      <alignment horizontal="left"/>
      <protection locked="0"/>
    </xf>
    <xf numFmtId="0" fontId="19" fillId="0" borderId="0" xfId="0" applyFont="1" applyAlignment="1">
      <alignment horizontal="left" vertical="center"/>
    </xf>
    <xf numFmtId="0" fontId="19" fillId="0" borderId="0" xfId="0" applyFont="1"/>
    <xf numFmtId="0" fontId="19" fillId="0" borderId="0" xfId="0" applyFont="1" applyAlignment="1">
      <alignment wrapText="1"/>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center" vertical="top" wrapText="1"/>
    </xf>
    <xf numFmtId="0" fontId="9" fillId="2" borderId="15" xfId="0" applyFont="1" applyFill="1" applyBorder="1" applyAlignment="1" applyProtection="1">
      <alignment vertical="top" wrapText="1"/>
    </xf>
    <xf numFmtId="0" fontId="9" fillId="2" borderId="3" xfId="0" applyFont="1" applyFill="1" applyBorder="1" applyAlignment="1" applyProtection="1">
      <alignment vertical="top" wrapText="1"/>
    </xf>
    <xf numFmtId="0" fontId="21" fillId="4" borderId="17" xfId="0" applyFont="1" applyFill="1" applyBorder="1" applyAlignment="1">
      <alignment horizontal="center" vertical="center" wrapText="1"/>
    </xf>
    <xf numFmtId="0" fontId="11" fillId="3" borderId="14" xfId="0" applyFont="1" applyFill="1" applyBorder="1" applyAlignment="1" applyProtection="1">
      <alignment horizontal="left" vertical="top" wrapText="1"/>
    </xf>
    <xf numFmtId="0" fontId="1" fillId="3" borderId="23" xfId="0" applyFont="1" applyFill="1" applyBorder="1" applyProtection="1"/>
    <xf numFmtId="0" fontId="1" fillId="3" borderId="0" xfId="0" applyFont="1" applyFill="1" applyBorder="1" applyProtection="1"/>
    <xf numFmtId="0" fontId="1" fillId="3" borderId="26" xfId="0" applyFont="1" applyFill="1" applyBorder="1" applyProtection="1"/>
    <xf numFmtId="0" fontId="9" fillId="3" borderId="23" xfId="0" applyFont="1" applyFill="1" applyBorder="1" applyAlignment="1" applyProtection="1">
      <alignment vertical="top" wrapText="1"/>
    </xf>
    <xf numFmtId="0" fontId="9" fillId="3" borderId="22" xfId="0" applyFont="1" applyFill="1" applyBorder="1" applyAlignment="1" applyProtection="1">
      <alignment vertical="top" wrapText="1"/>
    </xf>
    <xf numFmtId="0" fontId="9" fillId="3" borderId="0" xfId="0" applyFont="1" applyFill="1" applyBorder="1" applyProtection="1"/>
    <xf numFmtId="0" fontId="9" fillId="3" borderId="0" xfId="0" applyFont="1" applyFill="1" applyBorder="1" applyAlignment="1" applyProtection="1">
      <alignment vertical="top" wrapText="1"/>
    </xf>
    <xf numFmtId="0" fontId="10" fillId="3" borderId="0" xfId="0" applyFont="1" applyFill="1" applyBorder="1" applyAlignment="1" applyProtection="1">
      <alignment vertical="top" wrapText="1"/>
    </xf>
    <xf numFmtId="0" fontId="9" fillId="3" borderId="25" xfId="0" applyFont="1" applyFill="1" applyBorder="1" applyAlignment="1" applyProtection="1">
      <alignment vertical="top" wrapText="1"/>
    </xf>
    <xf numFmtId="0" fontId="19" fillId="3" borderId="19" xfId="0" applyFont="1" applyFill="1" applyBorder="1" applyAlignment="1">
      <alignment horizontal="left" vertical="center"/>
    </xf>
    <xf numFmtId="0" fontId="19" fillId="3" borderId="20" xfId="0" applyFont="1" applyFill="1" applyBorder="1" applyAlignment="1">
      <alignment horizontal="left" vertical="center"/>
    </xf>
    <xf numFmtId="0" fontId="19" fillId="3" borderId="20" xfId="0" applyFont="1" applyFill="1" applyBorder="1"/>
    <xf numFmtId="0" fontId="19" fillId="3" borderId="21" xfId="0" applyFont="1" applyFill="1" applyBorder="1"/>
    <xf numFmtId="0" fontId="19" fillId="3" borderId="20" xfId="0" applyFont="1" applyFill="1" applyBorder="1" applyProtection="1"/>
    <xf numFmtId="0" fontId="19" fillId="3" borderId="21" xfId="0" applyFont="1" applyFill="1" applyBorder="1" applyProtection="1"/>
    <xf numFmtId="0" fontId="19" fillId="3" borderId="0" xfId="0" applyFont="1" applyFill="1" applyBorder="1" applyProtection="1"/>
    <xf numFmtId="0" fontId="1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2"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8" fillId="3" borderId="23" xfId="0" applyFont="1" applyFill="1" applyBorder="1" applyAlignment="1" applyProtection="1"/>
    <xf numFmtId="0" fontId="0" fillId="3" borderId="23" xfId="0" applyFill="1" applyBorder="1"/>
    <xf numFmtId="0" fontId="23" fillId="3" borderId="19" xfId="0" applyFont="1" applyFill="1" applyBorder="1" applyAlignment="1">
      <alignment vertical="center"/>
    </xf>
    <xf numFmtId="0" fontId="23" fillId="3" borderId="22" xfId="0" applyFont="1" applyFill="1" applyBorder="1" applyAlignment="1">
      <alignment vertical="center"/>
    </xf>
    <xf numFmtId="0" fontId="23" fillId="3" borderId="0" xfId="0" applyFont="1" applyFill="1" applyBorder="1" applyAlignment="1">
      <alignment vertical="center"/>
    </xf>
    <xf numFmtId="0" fontId="19" fillId="3" borderId="19" xfId="0" applyFont="1" applyFill="1" applyBorder="1"/>
    <xf numFmtId="0" fontId="19" fillId="3" borderId="22" xfId="0" applyFont="1" applyFill="1" applyBorder="1"/>
    <xf numFmtId="0" fontId="19" fillId="3" borderId="23" xfId="0" applyFont="1" applyFill="1" applyBorder="1"/>
    <xf numFmtId="0" fontId="24" fillId="3" borderId="0" xfId="0" applyFont="1" applyFill="1" applyBorder="1"/>
    <xf numFmtId="0" fontId="25" fillId="3" borderId="0" xfId="0" applyFont="1" applyFill="1" applyBorder="1"/>
    <xf numFmtId="0" fontId="24" fillId="0" borderId="28" xfId="0" applyFont="1" applyFill="1" applyBorder="1" applyAlignment="1">
      <alignment vertical="top" wrapText="1"/>
    </xf>
    <xf numFmtId="0" fontId="24" fillId="0" borderId="26" xfId="0" applyFont="1" applyFill="1" applyBorder="1" applyAlignment="1">
      <alignment vertical="top" wrapText="1"/>
    </xf>
    <xf numFmtId="0" fontId="24" fillId="0" borderId="27" xfId="0" applyFont="1" applyFill="1" applyBorder="1" applyAlignment="1">
      <alignment vertical="top" wrapText="1"/>
    </xf>
    <xf numFmtId="0" fontId="24" fillId="0" borderId="1" xfId="0" applyFont="1" applyFill="1" applyBorder="1" applyAlignment="1">
      <alignment vertical="top" wrapText="1"/>
    </xf>
    <xf numFmtId="0" fontId="19" fillId="0" borderId="1" xfId="0" applyFont="1" applyFill="1" applyBorder="1" applyAlignment="1">
      <alignment vertical="top" wrapText="1"/>
    </xf>
    <xf numFmtId="0" fontId="19" fillId="3" borderId="25" xfId="0" applyFont="1" applyFill="1" applyBorder="1"/>
    <xf numFmtId="0" fontId="26" fillId="0" borderId="1" xfId="0" applyFont="1" applyFill="1" applyBorder="1" applyAlignment="1">
      <alignment horizontal="center" vertical="top" wrapText="1"/>
    </xf>
    <xf numFmtId="0" fontId="26" fillId="0" borderId="31" xfId="0" applyFont="1" applyFill="1" applyBorder="1" applyAlignment="1">
      <alignment horizontal="center" vertical="top" wrapText="1"/>
    </xf>
    <xf numFmtId="0" fontId="26"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19" fillId="0" borderId="0" xfId="0" applyFont="1" applyFill="1" applyAlignment="1" applyProtection="1">
      <alignment horizontal="right"/>
    </xf>
    <xf numFmtId="0" fontId="19" fillId="3" borderId="19" xfId="0" applyFont="1" applyFill="1" applyBorder="1" applyAlignment="1" applyProtection="1">
      <alignment horizontal="right"/>
    </xf>
    <xf numFmtId="0" fontId="19" fillId="3" borderId="20" xfId="0" applyFont="1" applyFill="1" applyBorder="1" applyAlignment="1" applyProtection="1">
      <alignment horizontal="right"/>
    </xf>
    <xf numFmtId="0" fontId="19" fillId="3" borderId="22" xfId="0" applyFont="1" applyFill="1" applyBorder="1" applyAlignment="1" applyProtection="1">
      <alignment horizontal="right"/>
    </xf>
    <xf numFmtId="0" fontId="1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7"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9" fillId="3" borderId="24" xfId="0" applyFont="1" applyFill="1" applyBorder="1"/>
    <xf numFmtId="0" fontId="19"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5" fillId="11" borderId="54" xfId="0" applyFont="1" applyFill="1" applyBorder="1" applyAlignment="1" applyProtection="1">
      <alignment horizontal="left" vertical="center" wrapText="1"/>
    </xf>
    <xf numFmtId="0" fontId="35" fillId="11" borderId="11" xfId="0" applyFont="1" applyFill="1" applyBorder="1" applyAlignment="1" applyProtection="1">
      <alignment horizontal="left" vertical="center" wrapText="1"/>
    </xf>
    <xf numFmtId="0" fontId="35" fillId="11" borderId="9" xfId="0" applyFont="1" applyFill="1" applyBorder="1" applyAlignment="1" applyProtection="1">
      <alignment horizontal="left" vertical="center" wrapText="1"/>
    </xf>
    <xf numFmtId="0" fontId="36" fillId="0" borderId="10" xfId="0" applyFont="1" applyBorder="1" applyAlignment="1" applyProtection="1">
      <alignment horizontal="left" vertical="center"/>
    </xf>
    <xf numFmtId="0" fontId="32" fillId="8" borderId="11" xfId="4" applyFont="1" applyBorder="1" applyAlignment="1" applyProtection="1">
      <alignment horizontal="center" vertical="center"/>
      <protection locked="0"/>
    </xf>
    <xf numFmtId="0" fontId="37" fillId="8" borderId="11" xfId="4" applyFont="1" applyBorder="1" applyAlignment="1" applyProtection="1">
      <alignment horizontal="center" vertical="center"/>
      <protection locked="0"/>
    </xf>
    <xf numFmtId="0" fontId="37" fillId="8" borderId="7" xfId="4" applyFont="1" applyBorder="1" applyAlignment="1" applyProtection="1">
      <alignment horizontal="center" vertical="center"/>
      <protection locked="0"/>
    </xf>
    <xf numFmtId="0" fontId="36" fillId="0" borderId="57" xfId="0" applyFont="1" applyBorder="1" applyAlignment="1" applyProtection="1">
      <alignment horizontal="left" vertical="center"/>
    </xf>
    <xf numFmtId="0" fontId="32" fillId="12" borderId="11" xfId="4" applyFont="1" applyFill="1" applyBorder="1" applyAlignment="1" applyProtection="1">
      <alignment horizontal="center" vertical="center"/>
      <protection locked="0"/>
    </xf>
    <xf numFmtId="0" fontId="37" fillId="12" borderId="11" xfId="4" applyFont="1" applyFill="1" applyBorder="1" applyAlignment="1" applyProtection="1">
      <alignment horizontal="center" vertical="center"/>
      <protection locked="0"/>
    </xf>
    <xf numFmtId="0" fontId="37" fillId="12" borderId="7" xfId="4" applyFont="1" applyFill="1" applyBorder="1" applyAlignment="1" applyProtection="1">
      <alignment horizontal="center" vertical="center"/>
      <protection locked="0"/>
    </xf>
    <xf numFmtId="0" fontId="38" fillId="0" borderId="11" xfId="0" applyFont="1" applyBorder="1" applyAlignment="1" applyProtection="1">
      <alignment horizontal="left" vertical="center"/>
    </xf>
    <xf numFmtId="10" fontId="37" fillId="8" borderId="11" xfId="4" applyNumberFormat="1" applyFont="1" applyBorder="1" applyAlignment="1" applyProtection="1">
      <alignment horizontal="center" vertical="center"/>
      <protection locked="0"/>
    </xf>
    <xf numFmtId="10" fontId="37" fillId="8" borderId="7" xfId="4" applyNumberFormat="1" applyFont="1" applyBorder="1" applyAlignment="1" applyProtection="1">
      <alignment horizontal="center" vertical="center"/>
      <protection locked="0"/>
    </xf>
    <xf numFmtId="0" fontId="38" fillId="0" borderId="54" xfId="0" applyFont="1" applyBorder="1" applyAlignment="1" applyProtection="1">
      <alignment horizontal="left" vertical="center"/>
    </xf>
    <xf numFmtId="10" fontId="37" fillId="12" borderId="11" xfId="4" applyNumberFormat="1" applyFont="1" applyFill="1" applyBorder="1" applyAlignment="1" applyProtection="1">
      <alignment horizontal="center" vertical="center"/>
      <protection locked="0"/>
    </xf>
    <xf numFmtId="10" fontId="37"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5" fillId="11" borderId="58" xfId="0" applyFont="1" applyFill="1" applyBorder="1" applyAlignment="1" applyProtection="1">
      <alignment horizontal="center" vertical="center" wrapText="1"/>
    </xf>
    <xf numFmtId="0" fontId="35" fillId="11" borderId="42" xfId="0" applyFont="1" applyFill="1" applyBorder="1" applyAlignment="1" applyProtection="1">
      <alignment horizontal="center" vertical="center" wrapText="1"/>
    </xf>
    <xf numFmtId="0" fontId="36" fillId="0" borderId="11" xfId="0" applyFont="1" applyFill="1" applyBorder="1" applyAlignment="1" applyProtection="1">
      <alignment vertical="center" wrapText="1"/>
    </xf>
    <xf numFmtId="0" fontId="32" fillId="8" borderId="11" xfId="4" applyBorder="1" applyAlignment="1" applyProtection="1">
      <alignment wrapText="1"/>
      <protection locked="0"/>
    </xf>
    <xf numFmtId="0" fontId="32" fillId="12" borderId="11" xfId="4" applyFill="1" applyBorder="1" applyAlignment="1" applyProtection="1">
      <alignment wrapText="1"/>
      <protection locked="0"/>
    </xf>
    <xf numFmtId="0" fontId="39" fillId="2" borderId="11" xfId="0" applyFont="1" applyFill="1" applyBorder="1" applyAlignment="1" applyProtection="1">
      <alignment vertical="center" wrapText="1"/>
    </xf>
    <xf numFmtId="10" fontId="32" fillId="8" borderId="11" xfId="4" applyNumberFormat="1" applyBorder="1" applyAlignment="1" applyProtection="1">
      <alignment horizontal="center" vertical="center" wrapText="1"/>
      <protection locked="0"/>
    </xf>
    <xf numFmtId="10" fontId="32" fillId="12" borderId="11" xfId="4" applyNumberFormat="1" applyFill="1" applyBorder="1" applyAlignment="1" applyProtection="1">
      <alignment horizontal="center" vertical="center" wrapText="1"/>
      <protection locked="0"/>
    </xf>
    <xf numFmtId="0" fontId="35" fillId="11" borderId="50" xfId="0" applyFont="1" applyFill="1" applyBorder="1" applyAlignment="1" applyProtection="1">
      <alignment horizontal="center" vertical="center" wrapText="1"/>
    </xf>
    <xf numFmtId="0" fontId="35" fillId="11" borderId="11" xfId="0" applyFont="1" applyFill="1" applyBorder="1" applyAlignment="1" applyProtection="1">
      <alignment horizontal="center" vertical="center" wrapText="1"/>
    </xf>
    <xf numFmtId="0" fontId="35" fillId="11" borderId="7" xfId="0" applyFont="1" applyFill="1" applyBorder="1" applyAlignment="1" applyProtection="1">
      <alignment horizontal="center" vertical="center" wrapText="1"/>
    </xf>
    <xf numFmtId="0" fontId="40" fillId="8" borderId="50" xfId="4" applyFont="1" applyBorder="1" applyAlignment="1" applyProtection="1">
      <alignment vertical="center" wrapText="1"/>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50" xfId="4" applyFont="1" applyFill="1" applyBorder="1" applyAlignment="1" applyProtection="1">
      <alignment vertical="center" wrapText="1"/>
      <protection locked="0"/>
    </xf>
    <xf numFmtId="0" fontId="40" fillId="12" borderId="7" xfId="4" applyFont="1" applyFill="1" applyBorder="1" applyAlignment="1" applyProtection="1">
      <alignment horizontal="center" vertical="center"/>
      <protection locked="0"/>
    </xf>
    <xf numFmtId="0" fontId="40" fillId="8" borderId="7" xfId="4" applyFont="1" applyBorder="1" applyAlignment="1" applyProtection="1">
      <alignment vertical="center"/>
      <protection locked="0"/>
    </xf>
    <xf numFmtId="0" fontId="40" fillId="12" borderId="7" xfId="4" applyFont="1" applyFill="1" applyBorder="1" applyAlignment="1" applyProtection="1">
      <alignment vertical="center"/>
      <protection locked="0"/>
    </xf>
    <xf numFmtId="0" fontId="40" fillId="8" borderId="36" xfId="4" applyFont="1" applyBorder="1" applyAlignment="1" applyProtection="1">
      <alignment vertical="center"/>
      <protection locked="0"/>
    </xf>
    <xf numFmtId="0" fontId="40"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5" fillId="11" borderId="58" xfId="0" applyFont="1" applyFill="1" applyBorder="1" applyAlignment="1" applyProtection="1">
      <alignment horizontal="center" vertical="center"/>
    </xf>
    <xf numFmtId="0" fontId="35" fillId="11" borderId="9" xfId="0" applyFont="1" applyFill="1" applyBorder="1" applyAlignment="1" applyProtection="1">
      <alignment horizontal="center" vertical="center"/>
    </xf>
    <xf numFmtId="0" fontId="35" fillId="11" borderId="54" xfId="0" applyFont="1" applyFill="1" applyBorder="1" applyAlignment="1" applyProtection="1">
      <alignment horizontal="center" vertical="center" wrapText="1"/>
    </xf>
    <xf numFmtId="0" fontId="32" fillId="8" borderId="11" xfId="4" applyBorder="1" applyAlignment="1" applyProtection="1">
      <alignment horizontal="center" vertical="center"/>
      <protection locked="0"/>
    </xf>
    <xf numFmtId="10" fontId="32" fillId="8" borderId="11" xfId="4" applyNumberFormat="1" applyBorder="1" applyAlignment="1" applyProtection="1">
      <alignment horizontal="center" vertical="center"/>
      <protection locked="0"/>
    </xf>
    <xf numFmtId="0" fontId="32" fillId="12" borderId="11" xfId="4" applyFill="1" applyBorder="1" applyAlignment="1" applyProtection="1">
      <alignment horizontal="center" vertical="center"/>
      <protection locked="0"/>
    </xf>
    <xf numFmtId="10" fontId="32" fillId="12" borderId="11" xfId="4" applyNumberFormat="1" applyFill="1" applyBorder="1" applyAlignment="1" applyProtection="1">
      <alignment horizontal="center" vertical="center"/>
      <protection locked="0"/>
    </xf>
    <xf numFmtId="0" fontId="35" fillId="11" borderId="39" xfId="0" applyFont="1" applyFill="1" applyBorder="1" applyAlignment="1" applyProtection="1">
      <alignment horizontal="center" vertical="center" wrapText="1"/>
    </xf>
    <xf numFmtId="0" fontId="35" fillId="11" borderId="30" xfId="0" applyFont="1" applyFill="1" applyBorder="1" applyAlignment="1" applyProtection="1">
      <alignment horizontal="center" vertical="center" wrapText="1"/>
    </xf>
    <xf numFmtId="0" fontId="35" fillId="11" borderId="51" xfId="0" applyFont="1" applyFill="1" applyBorder="1" applyAlignment="1" applyProtection="1">
      <alignment horizontal="center" vertical="center" wrapText="1"/>
    </xf>
    <xf numFmtId="0" fontId="32" fillId="8" borderId="11" xfId="4" applyBorder="1" applyProtection="1">
      <protection locked="0"/>
    </xf>
    <xf numFmtId="0" fontId="40" fillId="8" borderId="30" xfId="4" applyFont="1" applyBorder="1" applyAlignment="1" applyProtection="1">
      <alignment vertical="center" wrapText="1"/>
      <protection locked="0"/>
    </xf>
    <xf numFmtId="0" fontId="40" fillId="8" borderId="51" xfId="4" applyFont="1" applyBorder="1" applyAlignment="1" applyProtection="1">
      <alignment horizontal="center" vertical="center"/>
      <protection locked="0"/>
    </xf>
    <xf numFmtId="0" fontId="32" fillId="12" borderId="11" xfId="4" applyFill="1" applyBorder="1" applyProtection="1">
      <protection locked="0"/>
    </xf>
    <xf numFmtId="0" fontId="40" fillId="12" borderId="30" xfId="4" applyFont="1" applyFill="1" applyBorder="1" applyAlignment="1" applyProtection="1">
      <alignment vertical="center" wrapText="1"/>
      <protection locked="0"/>
    </xf>
    <xf numFmtId="0" fontId="40"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5" fillId="11" borderId="6" xfId="0" applyFont="1" applyFill="1" applyBorder="1" applyAlignment="1" applyProtection="1">
      <alignment horizontal="center" vertical="center" wrapText="1"/>
    </xf>
    <xf numFmtId="0" fontId="35" fillId="11" borderId="29" xfId="0" applyFont="1" applyFill="1" applyBorder="1" applyAlignment="1" applyProtection="1">
      <alignment horizontal="center" vertical="center"/>
    </xf>
    <xf numFmtId="0" fontId="32" fillId="8" borderId="11" xfId="4" applyBorder="1" applyAlignment="1" applyProtection="1">
      <alignment vertical="center" wrapText="1"/>
      <protection locked="0"/>
    </xf>
    <xf numFmtId="0" fontId="32" fillId="8" borderId="50" xfId="4" applyBorder="1" applyAlignment="1" applyProtection="1">
      <alignment vertical="center" wrapText="1"/>
      <protection locked="0"/>
    </xf>
    <xf numFmtId="0" fontId="32" fillId="12" borderId="11" xfId="4" applyFill="1" applyBorder="1" applyAlignment="1" applyProtection="1">
      <alignment vertical="center" wrapText="1"/>
      <protection locked="0"/>
    </xf>
    <xf numFmtId="0" fontId="32" fillId="12" borderId="50" xfId="4" applyFill="1" applyBorder="1" applyAlignment="1" applyProtection="1">
      <alignment vertical="center" wrapText="1"/>
      <protection locked="0"/>
    </xf>
    <xf numFmtId="0" fontId="32" fillId="8" borderId="54" xfId="4" applyBorder="1" applyAlignment="1" applyProtection="1">
      <alignment horizontal="center" vertical="center"/>
      <protection locked="0"/>
    </xf>
    <xf numFmtId="0" fontId="32" fillId="8" borderId="7" xfId="4" applyBorder="1" applyAlignment="1" applyProtection="1">
      <alignment horizontal="center" vertical="center"/>
      <protection locked="0"/>
    </xf>
    <xf numFmtId="0" fontId="32" fillId="12" borderId="54" xfId="4" applyFill="1" applyBorder="1" applyAlignment="1" applyProtection="1">
      <alignment horizontal="center" vertical="center"/>
      <protection locked="0"/>
    </xf>
    <xf numFmtId="0" fontId="32"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5" fillId="11" borderId="42" xfId="0" applyFont="1" applyFill="1" applyBorder="1" applyAlignment="1" applyProtection="1">
      <alignment horizontal="center" vertical="center"/>
    </xf>
    <xf numFmtId="0" fontId="32" fillId="8" borderId="7" xfId="4" applyBorder="1" applyAlignment="1" applyProtection="1">
      <alignment vertical="center" wrapText="1"/>
      <protection locked="0"/>
    </xf>
    <xf numFmtId="0" fontId="32" fillId="12" borderId="30" xfId="4" applyFill="1" applyBorder="1" applyAlignment="1" applyProtection="1">
      <alignment horizontal="center" vertical="center" wrapText="1"/>
      <protection locked="0"/>
    </xf>
    <xf numFmtId="0" fontId="32" fillId="12" borderId="54" xfId="4" applyFill="1" applyBorder="1" applyAlignment="1" applyProtection="1">
      <alignment horizontal="center" vertical="center" wrapText="1"/>
      <protection locked="0"/>
    </xf>
    <xf numFmtId="0" fontId="32" fillId="12" borderId="7" xfId="4" applyFill="1" applyBorder="1" applyAlignment="1" applyProtection="1">
      <alignment vertical="center" wrapText="1"/>
      <protection locked="0"/>
    </xf>
    <xf numFmtId="0" fontId="35" fillId="11" borderId="40" xfId="0" applyFont="1" applyFill="1" applyBorder="1" applyAlignment="1" applyProtection="1">
      <alignment horizontal="center" vertical="center"/>
    </xf>
    <xf numFmtId="0" fontId="35" fillId="11" borderId="10" xfId="0" applyFont="1" applyFill="1" applyBorder="1" applyAlignment="1" applyProtection="1">
      <alignment horizontal="center" vertical="center" wrapText="1"/>
    </xf>
    <xf numFmtId="0" fontId="32" fillId="8" borderId="34" xfId="4" applyBorder="1" applyAlignment="1" applyProtection="1">
      <protection locked="0"/>
    </xf>
    <xf numFmtId="10" fontId="32" fillId="8" borderId="39" xfId="4" applyNumberFormat="1" applyBorder="1" applyAlignment="1" applyProtection="1">
      <alignment horizontal="center" vertical="center"/>
      <protection locked="0"/>
    </xf>
    <xf numFmtId="0" fontId="32" fillId="12" borderId="34" xfId="4" applyFill="1" applyBorder="1" applyAlignment="1" applyProtection="1">
      <protection locked="0"/>
    </xf>
    <xf numFmtId="10" fontId="32" fillId="12" borderId="39" xfId="4" applyNumberFormat="1" applyFill="1" applyBorder="1" applyAlignment="1" applyProtection="1">
      <alignment horizontal="center" vertical="center"/>
      <protection locked="0"/>
    </xf>
    <xf numFmtId="0" fontId="35" fillId="11" borderId="30" xfId="0" applyFont="1" applyFill="1" applyBorder="1" applyAlignment="1" applyProtection="1">
      <alignment horizontal="center" vertical="center"/>
    </xf>
    <xf numFmtId="0" fontId="35" fillId="11" borderId="11" xfId="0" applyFont="1" applyFill="1" applyBorder="1" applyAlignment="1" applyProtection="1">
      <alignment horizontal="center" wrapText="1"/>
    </xf>
    <xf numFmtId="0" fontId="35" fillId="11" borderId="7" xfId="0" applyFont="1" applyFill="1" applyBorder="1" applyAlignment="1" applyProtection="1">
      <alignment horizontal="center" wrapText="1"/>
    </xf>
    <xf numFmtId="0" fontId="35" fillId="11" borderId="54" xfId="0" applyFont="1" applyFill="1" applyBorder="1" applyAlignment="1" applyProtection="1">
      <alignment horizontal="center" wrapText="1"/>
    </xf>
    <xf numFmtId="0" fontId="40" fillId="8" borderId="11" xfId="4" applyFont="1" applyBorder="1" applyAlignment="1" applyProtection="1">
      <alignment horizontal="center" vertical="center" wrapText="1"/>
      <protection locked="0"/>
    </xf>
    <xf numFmtId="0" fontId="40" fillId="12" borderId="11" xfId="4" applyFont="1" applyFill="1" applyBorder="1" applyAlignment="1" applyProtection="1">
      <alignment horizontal="center" vertical="center" wrapText="1"/>
      <protection locked="0"/>
    </xf>
    <xf numFmtId="0" fontId="32" fillId="8" borderId="30" xfId="4" applyBorder="1" applyAlignment="1" applyProtection="1">
      <alignment vertical="center"/>
      <protection locked="0"/>
    </xf>
    <xf numFmtId="0" fontId="32" fillId="8" borderId="0" xfId="4" applyProtection="1"/>
    <xf numFmtId="0" fontId="30" fillId="6" borderId="0" xfId="2" applyProtection="1"/>
    <xf numFmtId="0" fontId="31" fillId="7" borderId="0" xfId="3" applyProtection="1"/>
    <xf numFmtId="0" fontId="0" fillId="0" borderId="0" xfId="0" applyAlignment="1" applyProtection="1">
      <alignment wrapText="1"/>
    </xf>
    <xf numFmtId="0" fontId="20" fillId="3" borderId="20" xfId="0" applyFont="1" applyFill="1" applyBorder="1" applyAlignment="1">
      <alignment vertical="top" wrapText="1"/>
    </xf>
    <xf numFmtId="0" fontId="20" fillId="3" borderId="21" xfId="0" applyFont="1" applyFill="1" applyBorder="1" applyAlignment="1">
      <alignment vertical="top" wrapText="1"/>
    </xf>
    <xf numFmtId="0" fontId="18" fillId="3" borderId="25" xfId="1" applyFill="1" applyBorder="1" applyAlignment="1" applyProtection="1">
      <alignment vertical="top" wrapText="1"/>
    </xf>
    <xf numFmtId="0" fontId="18" fillId="3" borderId="26" xfId="1" applyFill="1" applyBorder="1" applyAlignment="1" applyProtection="1">
      <alignment vertical="top" wrapText="1"/>
    </xf>
    <xf numFmtId="0" fontId="35" fillId="11" borderId="30" xfId="0" applyFont="1" applyFill="1" applyBorder="1" applyAlignment="1" applyProtection="1">
      <alignment horizontal="center" vertical="center" wrapText="1"/>
    </xf>
    <xf numFmtId="0" fontId="32" fillId="12" borderId="51" xfId="4" applyFill="1" applyBorder="1" applyAlignment="1" applyProtection="1">
      <alignment horizontal="center" vertical="center"/>
      <protection locked="0"/>
    </xf>
    <xf numFmtId="0" fontId="0" fillId="10" borderId="1" xfId="0" applyFill="1" applyBorder="1" applyProtection="1"/>
    <xf numFmtId="0" fontId="32" fillId="12" borderId="54" xfId="4" applyFill="1" applyBorder="1" applyAlignment="1" applyProtection="1">
      <alignment vertical="center"/>
      <protection locked="0"/>
    </xf>
    <xf numFmtId="0" fontId="0" fillId="0" borderId="0" xfId="0" applyAlignment="1">
      <alignment vertical="center" wrapText="1"/>
    </xf>
    <xf numFmtId="0" fontId="42" fillId="0" borderId="0" xfId="0" applyFont="1"/>
    <xf numFmtId="1" fontId="1" fillId="2" borderId="3"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top" wrapText="1"/>
      <protection locked="0"/>
    </xf>
    <xf numFmtId="0" fontId="1" fillId="2" borderId="15" xfId="0" applyFont="1" applyFill="1" applyBorder="1" applyAlignment="1" applyProtection="1"/>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18" fillId="2" borderId="1" xfId="1" applyFill="1" applyBorder="1" applyAlignment="1" applyProtection="1">
      <alignment vertical="top" wrapText="1"/>
      <protection locked="0"/>
    </xf>
    <xf numFmtId="0" fontId="18" fillId="2" borderId="3" xfId="1" applyFill="1" applyBorder="1" applyAlignment="1" applyProtection="1">
      <protection locked="0"/>
    </xf>
    <xf numFmtId="167" fontId="1" fillId="0" borderId="4" xfId="0" applyNumberFormat="1" applyFont="1" applyFill="1" applyBorder="1" applyAlignment="1" applyProtection="1">
      <alignment horizontal="left"/>
      <protection locked="0"/>
    </xf>
    <xf numFmtId="0" fontId="1" fillId="2" borderId="16" xfId="0" applyFont="1" applyFill="1" applyBorder="1" applyAlignment="1" applyProtection="1">
      <alignment vertical="top" wrapText="1"/>
      <protection locked="0"/>
    </xf>
    <xf numFmtId="0" fontId="9" fillId="2" borderId="49" xfId="0" applyFont="1" applyFill="1" applyBorder="1" applyAlignment="1" applyProtection="1">
      <alignment vertical="top" wrapText="1"/>
    </xf>
    <xf numFmtId="0" fontId="10" fillId="3" borderId="0" xfId="0" applyFont="1" applyFill="1" applyBorder="1" applyAlignment="1" applyProtection="1">
      <alignment horizontal="center" vertical="center" wrapText="1"/>
    </xf>
    <xf numFmtId="0" fontId="18" fillId="2" borderId="41" xfId="1" applyFill="1" applyBorder="1" applyAlignment="1" applyProtection="1">
      <alignment vertical="top"/>
      <protection locked="0"/>
    </xf>
    <xf numFmtId="0" fontId="35" fillId="11" borderId="54" xfId="0" applyFont="1" applyFill="1" applyBorder="1" applyAlignment="1" applyProtection="1">
      <alignment horizontal="center" vertical="center" wrapText="1"/>
    </xf>
    <xf numFmtId="0" fontId="9" fillId="2" borderId="15"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5" xfId="0" quotePrefix="1" applyFont="1" applyFill="1" applyBorder="1" applyAlignment="1" applyProtection="1">
      <alignment horizontal="left" vertical="top" wrapText="1"/>
    </xf>
    <xf numFmtId="1" fontId="40" fillId="8" borderId="7" xfId="4" applyNumberFormat="1" applyFont="1" applyBorder="1" applyAlignment="1" applyProtection="1">
      <alignment horizontal="center" vertical="center"/>
      <protection locked="0"/>
    </xf>
    <xf numFmtId="0" fontId="9" fillId="2" borderId="62" xfId="0" applyFont="1" applyFill="1" applyBorder="1" applyAlignment="1" applyProtection="1">
      <alignment vertical="center" wrapText="1"/>
    </xf>
    <xf numFmtId="0" fontId="9" fillId="2" borderId="49" xfId="0" applyFont="1" applyFill="1" applyBorder="1" applyAlignment="1" applyProtection="1">
      <alignment vertical="center" wrapText="1"/>
    </xf>
    <xf numFmtId="0" fontId="9" fillId="2" borderId="43" xfId="0" applyFont="1" applyFill="1" applyBorder="1" applyAlignment="1" applyProtection="1">
      <alignment vertical="center" wrapText="1"/>
    </xf>
    <xf numFmtId="0" fontId="9" fillId="2" borderId="11" xfId="0" applyFont="1" applyFill="1" applyBorder="1" applyAlignment="1" applyProtection="1">
      <alignment vertical="top" wrapText="1"/>
    </xf>
    <xf numFmtId="0" fontId="10" fillId="3" borderId="2" xfId="0" applyFont="1" applyFill="1" applyBorder="1" applyAlignment="1" applyProtection="1">
      <alignment vertical="top" wrapText="1"/>
    </xf>
    <xf numFmtId="169" fontId="1" fillId="2" borderId="31" xfId="0" applyNumberFormat="1" applyFont="1" applyFill="1" applyBorder="1" applyAlignment="1" applyProtection="1">
      <alignment vertical="top" wrapText="1"/>
      <protection locked="0"/>
    </xf>
    <xf numFmtId="0" fontId="18" fillId="2" borderId="27" xfId="1" applyFill="1" applyBorder="1" applyAlignment="1" applyProtection="1">
      <alignment vertical="top" wrapText="1"/>
      <protection locked="0"/>
    </xf>
    <xf numFmtId="0" fontId="9" fillId="3" borderId="3" xfId="0" applyFont="1" applyFill="1" applyBorder="1" applyAlignment="1" applyProtection="1">
      <alignment vertical="top" wrapText="1"/>
    </xf>
    <xf numFmtId="0" fontId="9" fillId="3" borderId="27" xfId="0" applyFont="1" applyFill="1" applyBorder="1" applyAlignment="1" applyProtection="1">
      <alignment vertical="top" wrapText="1"/>
    </xf>
    <xf numFmtId="0" fontId="57" fillId="0" borderId="0" xfId="0" applyFont="1" applyFill="1" applyProtection="1"/>
    <xf numFmtId="0" fontId="9" fillId="0" borderId="0" xfId="0" applyFont="1"/>
    <xf numFmtId="0" fontId="9" fillId="0" borderId="0" xfId="0" applyFont="1" applyAlignment="1">
      <alignment horizontal="left" vertical="center"/>
    </xf>
    <xf numFmtId="0" fontId="70" fillId="0" borderId="0" xfId="0" applyFont="1" applyAlignment="1"/>
    <xf numFmtId="0" fontId="70" fillId="0" borderId="0" xfId="0" applyFont="1"/>
    <xf numFmtId="0" fontId="9" fillId="3" borderId="19" xfId="0" applyFont="1" applyFill="1" applyBorder="1" applyProtection="1"/>
    <xf numFmtId="0" fontId="9" fillId="3" borderId="20" xfId="0" applyFont="1" applyFill="1" applyBorder="1" applyAlignment="1" applyProtection="1">
      <alignment horizontal="left" vertical="center"/>
    </xf>
    <xf numFmtId="0" fontId="9" fillId="3" borderId="20" xfId="0" applyFont="1" applyFill="1" applyBorder="1" applyProtection="1"/>
    <xf numFmtId="0" fontId="70" fillId="3" borderId="20" xfId="0" applyFont="1" applyFill="1" applyBorder="1" applyAlignment="1"/>
    <xf numFmtId="0" fontId="9" fillId="3" borderId="21" xfId="0" applyFont="1" applyFill="1" applyBorder="1" applyProtection="1"/>
    <xf numFmtId="0" fontId="70" fillId="3" borderId="22" xfId="0" applyFont="1" applyFill="1" applyBorder="1"/>
    <xf numFmtId="0" fontId="9" fillId="3" borderId="22" xfId="0" applyFont="1" applyFill="1" applyBorder="1" applyProtection="1"/>
    <xf numFmtId="0" fontId="9" fillId="3" borderId="23" xfId="0" applyFont="1" applyFill="1" applyBorder="1" applyProtection="1"/>
    <xf numFmtId="0" fontId="9" fillId="3" borderId="0" xfId="0" applyFont="1" applyFill="1" applyBorder="1" applyAlignment="1" applyProtection="1">
      <alignment horizontal="left" vertical="center"/>
    </xf>
    <xf numFmtId="0" fontId="70" fillId="3" borderId="0" xfId="0" applyFont="1" applyFill="1" applyBorder="1" applyAlignment="1"/>
    <xf numFmtId="0" fontId="9" fillId="3" borderId="22" xfId="0" applyFont="1" applyFill="1" applyBorder="1" applyAlignment="1" applyProtection="1">
      <alignment horizontal="left" vertical="center"/>
    </xf>
    <xf numFmtId="0" fontId="10" fillId="3" borderId="23" xfId="0" applyFont="1" applyFill="1" applyBorder="1" applyAlignment="1" applyProtection="1">
      <alignment horizontal="left" vertical="center" wrapText="1"/>
    </xf>
    <xf numFmtId="0" fontId="9" fillId="2" borderId="1" xfId="0" quotePrefix="1" applyFont="1" applyFill="1" applyBorder="1" applyAlignment="1">
      <alignment horizontal="left" vertical="top" wrapText="1"/>
    </xf>
    <xf numFmtId="0" fontId="9" fillId="2" borderId="1" xfId="0" applyFont="1" applyFill="1" applyBorder="1" applyAlignment="1">
      <alignment horizontal="center" vertical="center"/>
    </xf>
    <xf numFmtId="0" fontId="9" fillId="3" borderId="23" xfId="0" applyFont="1" applyFill="1" applyBorder="1" applyAlignment="1" applyProtection="1">
      <alignment horizontal="left" vertical="center"/>
    </xf>
    <xf numFmtId="0" fontId="70" fillId="0" borderId="0" xfId="0" applyFont="1" applyAlignment="1">
      <alignment horizontal="left" vertical="center"/>
    </xf>
    <xf numFmtId="0" fontId="9" fillId="2" borderId="1" xfId="0" applyFont="1" applyFill="1" applyBorder="1" applyAlignment="1">
      <alignment horizontal="left" vertical="top" wrapText="1"/>
    </xf>
    <xf numFmtId="0" fontId="9" fillId="3" borderId="0" xfId="0" applyFont="1" applyFill="1" applyBorder="1" applyAlignment="1" applyProtection="1">
      <alignment horizontal="left" vertical="center" wrapText="1"/>
    </xf>
    <xf numFmtId="0" fontId="9" fillId="5" borderId="0" xfId="0"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0" fontId="9" fillId="3" borderId="0" xfId="0" applyFont="1" applyFill="1" applyBorder="1" applyAlignment="1" applyProtection="1">
      <alignment horizontal="right"/>
    </xf>
    <xf numFmtId="0" fontId="70" fillId="0" borderId="0" xfId="0" applyFont="1" applyFill="1"/>
    <xf numFmtId="0" fontId="7" fillId="3" borderId="0" xfId="0" applyFont="1" applyFill="1" applyBorder="1" applyAlignment="1" applyProtection="1"/>
    <xf numFmtId="0" fontId="70" fillId="3" borderId="0" xfId="0" applyFont="1" applyFill="1"/>
    <xf numFmtId="0" fontId="70" fillId="2" borderId="1" xfId="0" applyFont="1" applyFill="1" applyBorder="1" applyAlignment="1"/>
    <xf numFmtId="0" fontId="9" fillId="5" borderId="1" xfId="0" applyFont="1" applyFill="1" applyBorder="1" applyAlignment="1" applyProtection="1">
      <alignment horizontal="left" vertical="center"/>
    </xf>
    <xf numFmtId="0" fontId="70" fillId="3" borderId="0" xfId="0" applyFont="1" applyFill="1" applyAlignment="1">
      <alignment horizontal="left" vertical="center"/>
    </xf>
    <xf numFmtId="0" fontId="10" fillId="3" borderId="0" xfId="0" applyFont="1" applyFill="1" applyBorder="1" applyProtection="1"/>
    <xf numFmtId="0" fontId="9" fillId="2" borderId="2"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9" fillId="3" borderId="24" xfId="0" applyFont="1" applyFill="1" applyBorder="1" applyProtection="1"/>
    <xf numFmtId="0" fontId="9" fillId="3" borderId="25" xfId="0" applyFont="1" applyFill="1" applyBorder="1" applyAlignment="1" applyProtection="1">
      <alignment horizontal="left" vertical="center" wrapText="1"/>
    </xf>
    <xf numFmtId="0" fontId="70" fillId="3" borderId="25" xfId="0" applyFont="1" applyFill="1" applyBorder="1" applyAlignment="1"/>
    <xf numFmtId="0" fontId="9" fillId="3" borderId="26" xfId="0" applyFont="1" applyFill="1" applyBorder="1" applyProtection="1"/>
    <xf numFmtId="0" fontId="18" fillId="2" borderId="31" xfId="1" applyFill="1" applyBorder="1" applyAlignment="1" applyProtection="1">
      <alignment vertical="top"/>
      <protection locked="0"/>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center"/>
    </xf>
    <xf numFmtId="0" fontId="9" fillId="0" borderId="1" xfId="0" applyFont="1" applyFill="1" applyBorder="1" applyAlignment="1">
      <alignment vertical="top" wrapText="1"/>
    </xf>
    <xf numFmtId="0" fontId="32" fillId="8" borderId="11" xfId="4" applyBorder="1" applyAlignment="1" applyProtection="1">
      <alignment horizontal="center" vertical="center" wrapText="1"/>
      <protection locked="0"/>
    </xf>
    <xf numFmtId="0" fontId="32" fillId="12" borderId="11" xfId="4" applyFill="1" applyBorder="1" applyAlignment="1" applyProtection="1">
      <alignment horizontal="center" vertical="center" wrapText="1"/>
      <protection locked="0"/>
    </xf>
    <xf numFmtId="0" fontId="40" fillId="12" borderId="36" xfId="4" applyFont="1" applyFill="1" applyBorder="1" applyAlignment="1" applyProtection="1">
      <alignment horizontal="center" vertical="center"/>
      <protection locked="0"/>
    </xf>
    <xf numFmtId="0" fontId="18" fillId="2" borderId="28" xfId="1" applyFill="1" applyBorder="1" applyAlignment="1" applyProtection="1">
      <alignment vertical="top"/>
      <protection locked="0"/>
    </xf>
    <xf numFmtId="3" fontId="19" fillId="0" borderId="0" xfId="0" applyNumberFormat="1" applyFont="1"/>
    <xf numFmtId="0" fontId="10" fillId="2" borderId="1" xfId="0" applyFont="1" applyFill="1" applyBorder="1" applyAlignment="1" applyProtection="1">
      <alignment horizontal="center"/>
    </xf>
    <xf numFmtId="0" fontId="9" fillId="3" borderId="22" xfId="0" applyFont="1" applyFill="1" applyBorder="1" applyAlignment="1">
      <alignment horizontal="left" vertical="center"/>
    </xf>
    <xf numFmtId="0" fontId="9" fillId="0" borderId="23" xfId="0" applyFont="1" applyFill="1" applyBorder="1" applyAlignment="1">
      <alignment vertical="top" wrapText="1"/>
    </xf>
    <xf numFmtId="0" fontId="11" fillId="3" borderId="18" xfId="0" applyFont="1" applyFill="1" applyBorder="1" applyAlignment="1" applyProtection="1">
      <alignment vertical="top" wrapText="1"/>
    </xf>
    <xf numFmtId="0" fontId="9" fillId="0" borderId="31" xfId="0" quotePrefix="1" applyFont="1" applyFill="1" applyBorder="1" applyAlignment="1">
      <alignment vertical="top" wrapText="1"/>
    </xf>
    <xf numFmtId="0" fontId="70" fillId="3" borderId="19" xfId="0" applyFont="1" applyFill="1" applyBorder="1"/>
    <xf numFmtId="0" fontId="9" fillId="2" borderId="31" xfId="0" applyFont="1" applyFill="1" applyBorder="1" applyAlignment="1" applyProtection="1">
      <alignment vertical="top"/>
      <protection locked="0"/>
    </xf>
    <xf numFmtId="0" fontId="78" fillId="3" borderId="24" xfId="0" applyFont="1" applyFill="1" applyBorder="1" applyAlignment="1" applyProtection="1">
      <alignment vertical="top" wrapText="1"/>
    </xf>
    <xf numFmtId="0" fontId="78" fillId="0" borderId="0" xfId="0" applyFont="1" applyFill="1" applyBorder="1" applyAlignment="1" applyProtection="1">
      <alignment vertical="top" wrapText="1"/>
    </xf>
    <xf numFmtId="0" fontId="78" fillId="3" borderId="25" xfId="0" applyFont="1" applyFill="1" applyBorder="1" applyAlignment="1" applyProtection="1">
      <alignment vertical="top" wrapText="1"/>
    </xf>
    <xf numFmtId="0" fontId="10" fillId="2" borderId="17" xfId="0" applyFont="1" applyFill="1" applyBorder="1" applyAlignment="1" applyProtection="1">
      <alignment horizontal="center" vertical="center" wrapText="1"/>
    </xf>
    <xf numFmtId="0" fontId="9" fillId="3" borderId="24" xfId="0" applyFont="1" applyFill="1" applyBorder="1" applyAlignment="1" applyProtection="1">
      <alignment horizontal="left" vertical="center"/>
    </xf>
    <xf numFmtId="0" fontId="9" fillId="3" borderId="26" xfId="0" applyFont="1" applyFill="1" applyBorder="1" applyAlignment="1" applyProtection="1">
      <alignment horizontal="left" vertical="center"/>
    </xf>
    <xf numFmtId="0" fontId="70" fillId="0" borderId="0" xfId="0" applyFont="1" applyAlignment="1">
      <alignment readingOrder="1"/>
    </xf>
    <xf numFmtId="0" fontId="9" fillId="2" borderId="41" xfId="0" applyFont="1" applyFill="1" applyBorder="1" applyAlignment="1" applyProtection="1">
      <alignment vertical="top"/>
      <protection locked="0"/>
    </xf>
    <xf numFmtId="0" fontId="9" fillId="2" borderId="17" xfId="0" applyFont="1" applyFill="1" applyBorder="1" applyAlignment="1" applyProtection="1">
      <alignment vertical="top"/>
      <protection locked="0"/>
    </xf>
    <xf numFmtId="0" fontId="77" fillId="2" borderId="17" xfId="1" applyFont="1" applyFill="1" applyBorder="1" applyAlignment="1" applyProtection="1">
      <alignment vertical="top"/>
      <protection locked="0"/>
    </xf>
    <xf numFmtId="0" fontId="78" fillId="3" borderId="26" xfId="0" applyFont="1" applyFill="1" applyBorder="1" applyAlignment="1" applyProtection="1">
      <alignment vertical="top" wrapText="1"/>
    </xf>
    <xf numFmtId="0" fontId="78" fillId="0" borderId="0" xfId="0" applyFont="1" applyFill="1" applyBorder="1" applyAlignment="1" applyProtection="1"/>
    <xf numFmtId="0" fontId="9" fillId="2" borderId="3" xfId="0" quotePrefix="1" applyFont="1" applyFill="1" applyBorder="1" applyAlignment="1" applyProtection="1">
      <alignment horizontal="left" vertical="top" wrapText="1"/>
    </xf>
    <xf numFmtId="0" fontId="10" fillId="3" borderId="1" xfId="0" applyFont="1" applyFill="1" applyBorder="1" applyAlignment="1">
      <alignment horizontal="center" vertical="center" wrapText="1"/>
    </xf>
    <xf numFmtId="0" fontId="70" fillId="3" borderId="20" xfId="0" applyFont="1" applyFill="1" applyBorder="1"/>
    <xf numFmtId="0" fontId="10" fillId="2" borderId="1" xfId="0" applyFont="1" applyFill="1" applyBorder="1" applyAlignment="1" applyProtection="1">
      <alignment horizontal="center" vertical="center" wrapText="1"/>
    </xf>
    <xf numFmtId="0" fontId="70" fillId="3" borderId="21" xfId="0" applyFont="1" applyFill="1" applyBorder="1"/>
    <xf numFmtId="0" fontId="79" fillId="0" borderId="0" xfId="0" applyFont="1" applyFill="1" applyBorder="1" applyAlignment="1" applyProtection="1">
      <alignment vertical="top" wrapText="1"/>
    </xf>
    <xf numFmtId="0" fontId="78" fillId="0" borderId="0" xfId="0" applyFont="1" applyFill="1" applyBorder="1" applyProtection="1"/>
    <xf numFmtId="0" fontId="52" fillId="0" borderId="0" xfId="0" applyFont="1"/>
    <xf numFmtId="0" fontId="52" fillId="0" borderId="0" xfId="0" applyFont="1" applyAlignment="1"/>
    <xf numFmtId="0" fontId="70" fillId="0" borderId="0" xfId="0" applyFont="1" applyBorder="1" applyAlignment="1"/>
    <xf numFmtId="0" fontId="70" fillId="0" borderId="0" xfId="0" applyFont="1" applyBorder="1"/>
    <xf numFmtId="0" fontId="52" fillId="0" borderId="0" xfId="0" applyFont="1" applyProtection="1"/>
    <xf numFmtId="0" fontId="80" fillId="3" borderId="25" xfId="1" applyFont="1" applyFill="1" applyBorder="1" applyAlignment="1" applyProtection="1">
      <alignment vertical="top"/>
    </xf>
    <xf numFmtId="0" fontId="52" fillId="0" borderId="0" xfId="0" applyFont="1" applyAlignment="1">
      <alignment vertical="top"/>
    </xf>
    <xf numFmtId="0" fontId="70" fillId="0" borderId="0" xfId="0" applyFont="1" applyAlignment="1">
      <alignment vertical="top"/>
    </xf>
    <xf numFmtId="0" fontId="81" fillId="0" borderId="0" xfId="0" applyFont="1"/>
    <xf numFmtId="0" fontId="9" fillId="2" borderId="41" xfId="0" quotePrefix="1" applyFont="1" applyFill="1" applyBorder="1" applyAlignment="1">
      <alignment horizontal="left" vertical="top" wrapText="1"/>
    </xf>
    <xf numFmtId="0" fontId="82" fillId="0" borderId="0" xfId="0" applyFont="1" applyAlignment="1"/>
    <xf numFmtId="0" fontId="52" fillId="0" borderId="0" xfId="0" applyFont="1" applyAlignment="1">
      <alignment vertical="top" wrapText="1"/>
    </xf>
    <xf numFmtId="0" fontId="81" fillId="0" borderId="0" xfId="0" applyFont="1" applyProtection="1"/>
    <xf numFmtId="0" fontId="82" fillId="0" borderId="0" xfId="0" applyFont="1" applyAlignment="1">
      <alignment vertical="top"/>
    </xf>
    <xf numFmtId="0" fontId="9" fillId="2" borderId="11" xfId="0" applyFont="1" applyFill="1" applyBorder="1" applyAlignment="1">
      <alignment horizontal="center" vertical="center"/>
    </xf>
    <xf numFmtId="0" fontId="82" fillId="0" borderId="0" xfId="0" applyFont="1" applyAlignment="1">
      <alignment horizontal="left" vertical="top"/>
    </xf>
    <xf numFmtId="0" fontId="82" fillId="0" borderId="0" xfId="0" applyFont="1" applyAlignment="1">
      <alignment horizontal="center" vertical="top"/>
    </xf>
    <xf numFmtId="0" fontId="9" fillId="2" borderId="16" xfId="0" applyFont="1" applyFill="1" applyBorder="1" applyAlignment="1">
      <alignment horizontal="center" vertical="center"/>
    </xf>
    <xf numFmtId="0" fontId="82" fillId="0" borderId="0" xfId="0" applyFont="1" applyAlignment="1">
      <alignment vertical="top" wrapText="1"/>
    </xf>
    <xf numFmtId="0" fontId="52" fillId="0" borderId="0" xfId="0" applyFont="1" applyBorder="1" applyAlignment="1"/>
    <xf numFmtId="0" fontId="9" fillId="5" borderId="28" xfId="0" applyFont="1" applyFill="1" applyBorder="1" applyAlignment="1" applyProtection="1">
      <alignment horizontal="center" vertical="center"/>
    </xf>
    <xf numFmtId="0" fontId="9" fillId="0" borderId="26" xfId="0" applyFont="1" applyFill="1" applyBorder="1" applyAlignment="1">
      <alignment vertical="top" wrapText="1"/>
    </xf>
    <xf numFmtId="0" fontId="52" fillId="2" borderId="0" xfId="0" applyFont="1" applyFill="1" applyAlignment="1">
      <alignment vertical="top"/>
    </xf>
    <xf numFmtId="0" fontId="19" fillId="2" borderId="1" xfId="0" quotePrefix="1" applyFont="1" applyFill="1" applyBorder="1" applyAlignment="1">
      <alignment horizontal="left" vertical="top" wrapText="1"/>
    </xf>
    <xf numFmtId="0" fontId="32" fillId="12" borderId="11" xfId="4" applyFill="1" applyBorder="1" applyAlignment="1" applyProtection="1">
      <alignment vertical="center"/>
      <protection locked="0"/>
    </xf>
    <xf numFmtId="0" fontId="74" fillId="2" borderId="41" xfId="0" quotePrefix="1" applyFont="1" applyFill="1" applyBorder="1" applyAlignment="1">
      <alignment horizontal="left" vertical="top" wrapText="1"/>
    </xf>
    <xf numFmtId="0" fontId="19" fillId="0" borderId="3" xfId="0" quotePrefix="1"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9" fillId="2" borderId="0" xfId="0" applyFont="1" applyFill="1" applyBorder="1" applyAlignment="1">
      <alignment horizontal="center" vertical="center"/>
    </xf>
    <xf numFmtId="0" fontId="7" fillId="3" borderId="0" xfId="0" applyFont="1" applyFill="1" applyBorder="1" applyAlignment="1" applyProtection="1">
      <alignment horizontal="center" wrapText="1"/>
    </xf>
    <xf numFmtId="0" fontId="76" fillId="47" borderId="58" xfId="0" applyFont="1" applyFill="1" applyBorder="1" applyAlignment="1">
      <alignment horizontal="center" vertical="center" wrapText="1"/>
    </xf>
    <xf numFmtId="0" fontId="76" fillId="2" borderId="11" xfId="0" applyFont="1" applyFill="1" applyBorder="1" applyAlignment="1">
      <alignment horizontal="center" vertical="center" wrapText="1"/>
    </xf>
    <xf numFmtId="0" fontId="10" fillId="2" borderId="3" xfId="0" applyFont="1" applyFill="1" applyBorder="1" applyAlignment="1" applyProtection="1">
      <alignment horizontal="center" vertical="center" wrapText="1"/>
    </xf>
    <xf numFmtId="0" fontId="70" fillId="2" borderId="0" xfId="0" applyFont="1" applyFill="1" applyAlignment="1">
      <alignment wrapText="1"/>
    </xf>
    <xf numFmtId="0" fontId="76" fillId="2" borderId="13" xfId="0" applyFont="1" applyFill="1" applyBorder="1" applyAlignment="1">
      <alignment horizontal="center" vertical="center" wrapText="1"/>
    </xf>
    <xf numFmtId="0" fontId="19" fillId="2" borderId="3" xfId="0" quotePrefix="1" applyFont="1" applyFill="1" applyBorder="1" applyAlignment="1" applyProtection="1">
      <alignment horizontal="left" vertical="top" wrapText="1"/>
    </xf>
    <xf numFmtId="0" fontId="9" fillId="3" borderId="0" xfId="0" applyFont="1" applyFill="1"/>
    <xf numFmtId="0" fontId="9" fillId="3" borderId="0" xfId="0" applyFont="1" applyFill="1" applyAlignment="1">
      <alignment vertical="top" wrapText="1"/>
    </xf>
    <xf numFmtId="0" fontId="1" fillId="3" borderId="23" xfId="0" applyFont="1" applyFill="1" applyBorder="1" applyAlignment="1">
      <alignment vertical="top" wrapText="1"/>
    </xf>
    <xf numFmtId="0" fontId="9" fillId="3" borderId="22" xfId="0" applyFont="1" applyFill="1" applyBorder="1" applyAlignment="1">
      <alignment horizontal="left" vertical="center" wrapText="1"/>
    </xf>
    <xf numFmtId="0" fontId="9" fillId="3" borderId="0" xfId="0" applyFont="1" applyFill="1" applyAlignment="1">
      <alignment horizontal="left" vertical="center"/>
    </xf>
    <xf numFmtId="0" fontId="9" fillId="3" borderId="0" xfId="0" applyFont="1" applyFill="1" applyAlignment="1">
      <alignment horizontal="left" vertical="center" wrapText="1"/>
    </xf>
    <xf numFmtId="0" fontId="1" fillId="3" borderId="22" xfId="0" applyFont="1" applyFill="1" applyBorder="1" applyAlignment="1">
      <alignment horizontal="left" vertical="center" wrapText="1"/>
    </xf>
    <xf numFmtId="0" fontId="1" fillId="3" borderId="0" xfId="0" applyFont="1" applyFill="1" applyAlignment="1">
      <alignment vertical="top" wrapText="1"/>
    </xf>
    <xf numFmtId="0" fontId="1" fillId="3" borderId="0" xfId="0" applyFont="1" applyFill="1" applyAlignment="1">
      <alignment horizontal="left" vertical="center" wrapText="1"/>
    </xf>
    <xf numFmtId="0" fontId="4" fillId="3"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 fillId="2" borderId="6" xfId="0" applyFont="1" applyFill="1" applyBorder="1" applyAlignment="1">
      <alignment vertical="top" wrapText="1"/>
    </xf>
    <xf numFmtId="169" fontId="1" fillId="0" borderId="11" xfId="0" applyNumberFormat="1" applyFont="1" applyBorder="1" applyAlignment="1">
      <alignment vertical="top" wrapText="1"/>
    </xf>
    <xf numFmtId="0" fontId="1" fillId="2" borderId="12" xfId="0" applyFont="1" applyFill="1" applyBorder="1" applyAlignment="1">
      <alignment vertical="top" wrapText="1"/>
    </xf>
    <xf numFmtId="0" fontId="2" fillId="2" borderId="32" xfId="0" applyFont="1" applyFill="1" applyBorder="1" applyAlignment="1">
      <alignment horizontal="right" vertical="center" wrapText="1"/>
    </xf>
    <xf numFmtId="169" fontId="2" fillId="2" borderId="18" xfId="0" applyNumberFormat="1" applyFont="1" applyFill="1" applyBorder="1" applyAlignment="1">
      <alignment vertical="top"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17" fontId="1" fillId="2" borderId="7" xfId="0" applyNumberFormat="1" applyFont="1" applyFill="1" applyBorder="1" applyAlignment="1">
      <alignment vertical="top" wrapText="1"/>
    </xf>
    <xf numFmtId="0" fontId="1" fillId="2" borderId="75" xfId="0" applyFont="1" applyFill="1" applyBorder="1" applyAlignment="1">
      <alignment vertical="top" wrapText="1"/>
    </xf>
    <xf numFmtId="0" fontId="1" fillId="2" borderId="76" xfId="0" applyFont="1" applyFill="1" applyBorder="1" applyAlignment="1">
      <alignment vertical="top" wrapText="1"/>
    </xf>
    <xf numFmtId="169" fontId="2" fillId="2" borderId="61" xfId="0" applyNumberFormat="1" applyFont="1" applyFill="1" applyBorder="1" applyAlignment="1">
      <alignment vertical="top" wrapText="1"/>
    </xf>
    <xf numFmtId="0" fontId="1" fillId="2" borderId="18" xfId="0" applyFont="1" applyFill="1" applyBorder="1" applyAlignment="1">
      <alignment vertical="top"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vertical="top" wrapText="1"/>
    </xf>
    <xf numFmtId="3" fontId="1" fillId="0" borderId="0" xfId="0" applyNumberFormat="1" applyFont="1" applyAlignment="1">
      <alignment horizontal="left" vertical="center" wrapText="1"/>
    </xf>
    <xf numFmtId="3" fontId="1" fillId="0" borderId="0" xfId="0" applyNumberFormat="1" applyFont="1" applyAlignment="1">
      <alignment vertical="top" wrapText="1"/>
    </xf>
    <xf numFmtId="0" fontId="1" fillId="0" borderId="0" xfId="0" applyFont="1" applyAlignment="1">
      <alignment horizontal="left" vertical="center"/>
    </xf>
    <xf numFmtId="0" fontId="1" fillId="0" borderId="0" xfId="0" applyFont="1"/>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8" fillId="2" borderId="41" xfId="0" applyFont="1" applyFill="1" applyBorder="1" applyAlignment="1">
      <alignment horizontal="center"/>
    </xf>
    <xf numFmtId="0" fontId="8" fillId="2" borderId="17" xfId="0" applyFont="1" applyFill="1" applyBorder="1" applyAlignment="1">
      <alignment horizontal="center"/>
    </xf>
    <xf numFmtId="0" fontId="8" fillId="2" borderId="31" xfId="0" applyFont="1" applyFill="1" applyBorder="1" applyAlignment="1">
      <alignment horizontal="center"/>
    </xf>
    <xf numFmtId="0" fontId="7" fillId="3" borderId="0" xfId="0" applyFont="1" applyFill="1" applyAlignment="1">
      <alignment vertical="top" wrapText="1"/>
    </xf>
    <xf numFmtId="0" fontId="10" fillId="3" borderId="0" xfId="0" applyFont="1" applyFill="1" applyAlignment="1">
      <alignment horizontal="left" vertical="center" wrapText="1"/>
    </xf>
    <xf numFmtId="0" fontId="2" fillId="3" borderId="0" xfId="0" applyFont="1" applyFill="1" applyAlignment="1">
      <alignment horizontal="left" vertical="center" wrapText="1"/>
    </xf>
    <xf numFmtId="0" fontId="1" fillId="2" borderId="41" xfId="0" applyFont="1" applyFill="1" applyBorder="1" applyAlignment="1">
      <alignment horizontal="left" vertical="top" wrapText="1"/>
    </xf>
    <xf numFmtId="0" fontId="1" fillId="2" borderId="31" xfId="0" applyFont="1" applyFill="1" applyBorder="1" applyAlignment="1">
      <alignment horizontal="left" vertical="top" wrapText="1"/>
    </xf>
    <xf numFmtId="0" fontId="9" fillId="3" borderId="0" xfId="0" applyFont="1" applyFill="1" applyAlignment="1">
      <alignment horizontal="center"/>
    </xf>
    <xf numFmtId="0" fontId="9" fillId="3" borderId="22" xfId="0" applyFont="1" applyFill="1" applyBorder="1" applyAlignment="1">
      <alignment horizontal="center" wrapText="1"/>
    </xf>
    <xf numFmtId="0" fontId="9" fillId="3" borderId="0" xfId="0" applyFont="1" applyFill="1" applyAlignment="1">
      <alignment horizontal="center" wrapText="1"/>
    </xf>
    <xf numFmtId="0" fontId="4" fillId="3" borderId="0" xfId="0" applyFont="1" applyFill="1" applyAlignment="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9" fontId="10" fillId="2" borderId="41" xfId="0" applyNumberFormat="1" applyFont="1" applyFill="1" applyBorder="1" applyAlignment="1" applyProtection="1">
      <alignment horizontal="center" vertical="top" wrapText="1"/>
      <protection locked="0"/>
    </xf>
    <xf numFmtId="169" fontId="10" fillId="2" borderId="31" xfId="0" applyNumberFormat="1" applyFont="1" applyFill="1" applyBorder="1" applyAlignment="1" applyProtection="1">
      <alignment horizontal="center" vertical="top" wrapText="1"/>
      <protection locked="0"/>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2" fillId="0" borderId="0" xfId="0" applyFont="1" applyAlignment="1">
      <alignment horizontal="left" vertical="center" wrapText="1"/>
    </xf>
    <xf numFmtId="0" fontId="2" fillId="3" borderId="25" xfId="0" applyFont="1" applyFill="1" applyBorder="1" applyAlignment="1">
      <alignment horizontal="left" vertical="center" wrapText="1"/>
    </xf>
    <xf numFmtId="0" fontId="2" fillId="0" borderId="0" xfId="0" applyFont="1" applyAlignment="1">
      <alignment horizontal="center" vertical="top" wrapText="1"/>
    </xf>
    <xf numFmtId="0" fontId="1" fillId="2" borderId="41"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7" fillId="3" borderId="0" xfId="0" applyFont="1" applyFill="1" applyAlignment="1">
      <alignment horizontal="left" vertical="top" wrapText="1"/>
    </xf>
    <xf numFmtId="0" fontId="10" fillId="3" borderId="0" xfId="0" applyFont="1" applyFill="1" applyAlignment="1">
      <alignment horizontal="left"/>
    </xf>
    <xf numFmtId="0" fontId="9" fillId="2" borderId="41" xfId="0" applyFont="1" applyFill="1" applyBorder="1" applyAlignment="1" applyProtection="1">
      <alignment horizontal="left" vertical="top" wrapText="1"/>
    </xf>
    <xf numFmtId="0" fontId="9" fillId="2" borderId="17" xfId="0" applyFont="1" applyFill="1" applyBorder="1" applyAlignment="1" applyProtection="1">
      <alignment horizontal="left" vertical="top" wrapText="1"/>
    </xf>
    <xf numFmtId="0" fontId="9" fillId="2" borderId="31"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10" fillId="2" borderId="32" xfId="0" applyFont="1" applyFill="1" applyBorder="1" applyAlignment="1" applyProtection="1">
      <alignment horizontal="center" vertical="top" wrapText="1"/>
    </xf>
    <xf numFmtId="0" fontId="10" fillId="2" borderId="18" xfId="0" applyFont="1" applyFill="1" applyBorder="1" applyAlignment="1" applyProtection="1">
      <alignment horizontal="center" vertical="top" wrapText="1"/>
    </xf>
    <xf numFmtId="0" fontId="78" fillId="0" borderId="0" xfId="0" applyFont="1" applyFill="1" applyBorder="1" applyAlignment="1" applyProtection="1">
      <alignment vertical="top" wrapText="1"/>
    </xf>
    <xf numFmtId="0" fontId="78" fillId="0" borderId="0" xfId="0" applyFont="1" applyFill="1" applyBorder="1" applyAlignment="1" applyProtection="1">
      <alignment vertical="top" wrapText="1"/>
      <protection locked="0"/>
    </xf>
    <xf numFmtId="0" fontId="79" fillId="0" borderId="0" xfId="0" applyFont="1" applyFill="1" applyBorder="1" applyAlignment="1" applyProtection="1">
      <alignment vertical="top" wrapText="1"/>
    </xf>
    <xf numFmtId="3" fontId="78" fillId="0" borderId="0" xfId="0" applyNumberFormat="1" applyFont="1" applyFill="1" applyBorder="1" applyAlignment="1" applyProtection="1">
      <alignment vertical="top" wrapText="1"/>
      <protection locked="0"/>
    </xf>
    <xf numFmtId="0" fontId="79" fillId="0" borderId="0" xfId="0" applyFont="1" applyFill="1" applyBorder="1" applyAlignment="1" applyProtection="1">
      <alignment horizontal="center" vertical="top" wrapText="1"/>
    </xf>
    <xf numFmtId="0" fontId="8" fillId="2" borderId="41" xfId="0" applyFont="1" applyFill="1" applyBorder="1" applyAlignment="1" applyProtection="1">
      <alignment horizontal="center"/>
    </xf>
    <xf numFmtId="0" fontId="8" fillId="2" borderId="17" xfId="0" applyFont="1" applyFill="1" applyBorder="1" applyAlignment="1" applyProtection="1">
      <alignment horizontal="center"/>
    </xf>
    <xf numFmtId="0" fontId="8"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10" fillId="3" borderId="0" xfId="0" applyFont="1" applyFill="1" applyBorder="1" applyAlignment="1" applyProtection="1">
      <alignment horizontal="left" vertical="top" wrapText="1"/>
    </xf>
    <xf numFmtId="0" fontId="9" fillId="2" borderId="54" xfId="0" applyFont="1" applyFill="1" applyBorder="1" applyAlignment="1" applyProtection="1">
      <alignment vertical="top" wrapText="1"/>
    </xf>
    <xf numFmtId="0" fontId="9" fillId="2" borderId="7" xfId="0" applyFont="1" applyFill="1" applyBorder="1" applyAlignment="1" applyProtection="1">
      <alignment vertical="top" wrapText="1"/>
    </xf>
    <xf numFmtId="0" fontId="10" fillId="3" borderId="0" xfId="0" applyFont="1" applyFill="1" applyAlignment="1">
      <alignment horizontal="left" wrapText="1"/>
    </xf>
    <xf numFmtId="0" fontId="7" fillId="3" borderId="0" xfId="0" applyFont="1" applyFill="1" applyAlignment="1">
      <alignment horizontal="left"/>
    </xf>
    <xf numFmtId="0" fontId="9" fillId="2" borderId="59" xfId="0" applyFont="1" applyFill="1" applyBorder="1" applyAlignment="1" applyProtection="1">
      <alignment vertical="top" wrapText="1"/>
    </xf>
    <xf numFmtId="0" fontId="9" fillId="2" borderId="42" xfId="0" applyFont="1" applyFill="1" applyBorder="1" applyAlignment="1" applyProtection="1">
      <alignment vertical="top" wrapText="1"/>
    </xf>
    <xf numFmtId="0" fontId="9" fillId="2" borderId="30" xfId="0" applyFont="1" applyFill="1" applyBorder="1" applyAlignment="1" applyProtection="1">
      <alignment horizontal="left" vertical="top" wrapText="1"/>
    </xf>
    <xf numFmtId="0" fontId="9" fillId="2" borderId="54" xfId="0" applyFont="1" applyFill="1" applyBorder="1" applyAlignment="1" applyProtection="1">
      <alignment horizontal="left" vertical="top" wrapText="1"/>
    </xf>
    <xf numFmtId="0" fontId="9" fillId="2" borderId="5" xfId="0" applyFont="1" applyFill="1" applyBorder="1" applyAlignment="1" applyProtection="1">
      <alignment horizontal="left" vertical="top" wrapText="1"/>
    </xf>
    <xf numFmtId="0" fontId="9" fillId="2" borderId="42" xfId="0" applyFont="1" applyFill="1" applyBorder="1" applyAlignment="1" applyProtection="1">
      <alignment horizontal="left" vertical="top" wrapText="1"/>
    </xf>
    <xf numFmtId="0" fontId="9" fillId="2" borderId="6" xfId="0" applyFont="1" applyFill="1" applyBorder="1" applyAlignment="1" applyProtection="1">
      <alignment horizontal="left" vertical="top" wrapText="1"/>
    </xf>
    <xf numFmtId="0" fontId="9" fillId="2" borderId="7" xfId="0" applyFont="1" applyFill="1" applyBorder="1" applyAlignment="1" applyProtection="1">
      <alignment horizontal="left" vertical="top" wrapText="1"/>
    </xf>
    <xf numFmtId="0" fontId="9" fillId="2" borderId="63" xfId="0" applyFont="1" applyFill="1" applyBorder="1" applyAlignment="1" applyProtection="1">
      <alignment vertical="top" wrapText="1"/>
    </xf>
    <xf numFmtId="0" fontId="9" fillId="2" borderId="14" xfId="0" applyFont="1" applyFill="1" applyBorder="1" applyAlignment="1" applyProtection="1">
      <alignment vertical="top" wrapText="1"/>
    </xf>
    <xf numFmtId="0" fontId="52" fillId="0" borderId="0" xfId="0" applyFont="1" applyAlignment="1">
      <alignment horizontal="left" vertical="top" wrapText="1"/>
    </xf>
    <xf numFmtId="0" fontId="7" fillId="3" borderId="20" xfId="0" applyFont="1" applyFill="1" applyBorder="1" applyAlignment="1" applyProtection="1">
      <alignment horizontal="center" wrapText="1"/>
    </xf>
    <xf numFmtId="0" fontId="10" fillId="3" borderId="25" xfId="0" applyFont="1" applyFill="1" applyBorder="1" applyAlignment="1" applyProtection="1">
      <alignment horizontal="left" vertical="top" wrapText="1"/>
    </xf>
    <xf numFmtId="0" fontId="10" fillId="3" borderId="25" xfId="0" applyFont="1" applyFill="1" applyBorder="1" applyAlignment="1" applyProtection="1">
      <alignment horizontal="center" vertical="center" wrapText="1"/>
    </xf>
    <xf numFmtId="0" fontId="7" fillId="3" borderId="0" xfId="0" applyFont="1" applyFill="1" applyBorder="1" applyAlignment="1" applyProtection="1">
      <alignment horizontal="left"/>
    </xf>
    <xf numFmtId="0" fontId="9" fillId="2" borderId="0" xfId="0" applyFont="1" applyFill="1" applyBorder="1" applyAlignment="1">
      <alignment horizontal="center" vertical="center"/>
    </xf>
    <xf numFmtId="0" fontId="9" fillId="2" borderId="19" xfId="0" applyFont="1" applyFill="1" applyBorder="1" applyAlignment="1" applyProtection="1">
      <alignment horizontal="left" vertical="top" wrapText="1"/>
    </xf>
    <xf numFmtId="0" fontId="9" fillId="2" borderId="21" xfId="0" applyFont="1" applyFill="1" applyBorder="1" applyAlignment="1" applyProtection="1">
      <alignment horizontal="left" vertical="top" wrapText="1"/>
    </xf>
    <xf numFmtId="0" fontId="9" fillId="2" borderId="22" xfId="0" applyFont="1" applyFill="1" applyBorder="1" applyAlignment="1" applyProtection="1">
      <alignment horizontal="left" vertical="top" wrapText="1"/>
    </xf>
    <xf numFmtId="0" fontId="9" fillId="2" borderId="23" xfId="0" applyFont="1" applyFill="1" applyBorder="1" applyAlignment="1" applyProtection="1">
      <alignment horizontal="left" vertical="top" wrapText="1"/>
    </xf>
    <xf numFmtId="0" fontId="9" fillId="2" borderId="24"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9" fillId="2" borderId="19" xfId="0" applyFont="1" applyFill="1" applyBorder="1" applyAlignment="1" applyProtection="1">
      <alignment horizontal="left"/>
      <protection locked="0"/>
    </xf>
    <xf numFmtId="0" fontId="9" fillId="2" borderId="20"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18" fillId="2" borderId="41" xfId="1" applyFill="1" applyBorder="1" applyAlignment="1" applyProtection="1">
      <alignment horizontal="left"/>
      <protection locked="0"/>
    </xf>
    <xf numFmtId="0" fontId="9" fillId="2" borderId="17" xfId="0" applyFont="1" applyFill="1" applyBorder="1" applyAlignment="1" applyProtection="1">
      <alignment horizontal="left"/>
      <protection locked="0"/>
    </xf>
    <xf numFmtId="0" fontId="9" fillId="2" borderId="31" xfId="0" applyFont="1" applyFill="1" applyBorder="1" applyAlignment="1" applyProtection="1">
      <alignment horizontal="left"/>
      <protection locked="0"/>
    </xf>
    <xf numFmtId="0" fontId="7" fillId="3" borderId="0" xfId="0" applyFont="1" applyFill="1" applyBorder="1" applyAlignment="1" applyProtection="1">
      <alignment horizontal="left" vertical="center" wrapText="1"/>
    </xf>
    <xf numFmtId="0" fontId="9" fillId="0" borderId="34" xfId="0" applyFont="1" applyFill="1" applyBorder="1" applyAlignment="1" applyProtection="1">
      <alignment horizontal="left" vertical="top" wrapText="1"/>
    </xf>
    <xf numFmtId="0" fontId="9" fillId="0" borderId="77" xfId="0" applyFont="1" applyFill="1" applyBorder="1" applyAlignment="1" applyProtection="1">
      <alignment horizontal="left" vertical="top" wrapText="1"/>
    </xf>
    <xf numFmtId="0" fontId="9" fillId="0" borderId="53" xfId="0" applyFont="1" applyFill="1" applyBorder="1" applyAlignment="1" applyProtection="1">
      <alignment horizontal="left" vertical="top" wrapText="1"/>
    </xf>
    <xf numFmtId="0" fontId="9" fillId="0" borderId="29" xfId="0" applyFont="1" applyFill="1" applyBorder="1" applyAlignment="1" applyProtection="1">
      <alignment horizontal="left" vertical="top" wrapText="1"/>
    </xf>
    <xf numFmtId="0" fontId="9" fillId="0" borderId="78" xfId="0" applyFont="1" applyFill="1" applyBorder="1" applyAlignment="1" applyProtection="1">
      <alignment horizontal="left" vertical="top" wrapText="1"/>
    </xf>
    <xf numFmtId="0" fontId="9" fillId="0" borderId="59" xfId="0" applyFont="1" applyFill="1" applyBorder="1" applyAlignment="1" applyProtection="1">
      <alignment horizontal="left" vertical="top" wrapText="1"/>
    </xf>
    <xf numFmtId="0" fontId="9" fillId="2" borderId="49" xfId="0" applyFont="1" applyFill="1" applyBorder="1" applyAlignment="1" applyProtection="1">
      <alignment horizontal="left" vertical="center" wrapText="1"/>
    </xf>
    <xf numFmtId="0" fontId="9" fillId="2" borderId="50" xfId="0" applyFont="1" applyFill="1" applyBorder="1" applyAlignment="1" applyProtection="1">
      <alignment horizontal="left" vertical="center" wrapText="1"/>
    </xf>
    <xf numFmtId="0" fontId="9" fillId="2" borderId="51" xfId="0" applyFont="1" applyFill="1" applyBorder="1" applyAlignment="1" applyProtection="1">
      <alignment horizontal="left" vertical="center" wrapText="1"/>
    </xf>
    <xf numFmtId="0" fontId="9" fillId="2" borderId="41"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9" fillId="2" borderId="41" xfId="0" applyFont="1" applyFill="1" applyBorder="1" applyAlignment="1" applyProtection="1">
      <alignment horizontal="center"/>
      <protection locked="0"/>
    </xf>
    <xf numFmtId="0" fontId="9" fillId="2" borderId="17" xfId="0" applyFont="1" applyFill="1" applyBorder="1" applyAlignment="1" applyProtection="1">
      <alignment horizontal="center"/>
      <protection locked="0"/>
    </xf>
    <xf numFmtId="0" fontId="9" fillId="2" borderId="31" xfId="0" applyFont="1" applyFill="1" applyBorder="1" applyAlignment="1" applyProtection="1">
      <alignment horizontal="center"/>
      <protection locked="0"/>
    </xf>
    <xf numFmtId="0" fontId="9" fillId="2" borderId="43" xfId="0" applyFont="1" applyFill="1" applyBorder="1" applyAlignment="1" applyProtection="1">
      <alignment horizontal="left" vertical="center" wrapText="1"/>
    </xf>
    <xf numFmtId="0" fontId="9" fillId="2" borderId="44" xfId="0" applyFont="1" applyFill="1" applyBorder="1" applyAlignment="1" applyProtection="1">
      <alignment horizontal="left" vertical="center" wrapText="1"/>
    </xf>
    <xf numFmtId="0" fontId="9" fillId="2" borderId="45" xfId="0" applyFont="1" applyFill="1" applyBorder="1" applyAlignment="1" applyProtection="1">
      <alignment horizontal="left" vertical="center" wrapText="1"/>
    </xf>
    <xf numFmtId="0" fontId="9" fillId="0" borderId="41"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xf numFmtId="0" fontId="9" fillId="0" borderId="31" xfId="0" applyFont="1" applyFill="1" applyBorder="1" applyAlignment="1" applyProtection="1">
      <alignment horizontal="left" vertical="top" wrapText="1"/>
    </xf>
    <xf numFmtId="0" fontId="16" fillId="3" borderId="0" xfId="0" applyFont="1" applyFill="1" applyBorder="1" applyAlignment="1" applyProtection="1">
      <alignment horizontal="left" vertical="center" wrapText="1"/>
    </xf>
    <xf numFmtId="0" fontId="9" fillId="2" borderId="46" xfId="0" applyFont="1" applyFill="1" applyBorder="1" applyAlignment="1" applyProtection="1">
      <alignment horizontal="left" vertical="center" wrapText="1"/>
    </xf>
    <xf numFmtId="0" fontId="9" fillId="2" borderId="47" xfId="0" applyFont="1" applyFill="1" applyBorder="1" applyAlignment="1" applyProtection="1">
      <alignment horizontal="left" vertical="center" wrapText="1"/>
    </xf>
    <xf numFmtId="0" fontId="9" fillId="2" borderId="48" xfId="0" applyFont="1" applyFill="1" applyBorder="1" applyAlignment="1" applyProtection="1">
      <alignment horizontal="left" vertical="center" wrapText="1"/>
    </xf>
    <xf numFmtId="0" fontId="52" fillId="2" borderId="0" xfId="0" applyFont="1" applyFill="1" applyAlignment="1">
      <alignment horizontal="left" vertical="top" wrapText="1"/>
    </xf>
    <xf numFmtId="0" fontId="82" fillId="0" borderId="0" xfId="0" applyFont="1" applyAlignment="1">
      <alignment horizontal="left" vertical="top" wrapText="1"/>
    </xf>
    <xf numFmtId="0" fontId="70" fillId="0" borderId="17" xfId="0" applyFont="1" applyBorder="1"/>
    <xf numFmtId="0" fontId="70" fillId="0" borderId="31" xfId="0" applyFont="1" applyBorder="1"/>
    <xf numFmtId="0" fontId="7" fillId="3" borderId="20" xfId="0" applyFont="1" applyFill="1" applyBorder="1" applyAlignment="1">
      <alignment horizontal="center" wrapText="1"/>
    </xf>
    <xf numFmtId="0" fontId="7" fillId="3" borderId="0" xfId="0" applyFont="1" applyFill="1" applyBorder="1" applyAlignment="1" applyProtection="1">
      <alignment horizontal="center" wrapText="1"/>
    </xf>
    <xf numFmtId="0" fontId="10" fillId="2" borderId="32" xfId="0" applyFont="1" applyFill="1" applyBorder="1" applyAlignment="1" applyProtection="1">
      <alignment horizontal="center" vertical="center" wrapText="1"/>
    </xf>
    <xf numFmtId="0" fontId="10" fillId="2" borderId="35" xfId="0" applyFont="1" applyFill="1" applyBorder="1" applyAlignment="1" applyProtection="1">
      <alignment horizontal="center" vertical="center" wrapText="1"/>
    </xf>
    <xf numFmtId="0" fontId="9" fillId="2" borderId="29" xfId="0" applyFont="1" applyFill="1" applyBorder="1" applyAlignment="1" applyProtection="1">
      <alignment horizontal="left" vertical="top" wrapText="1"/>
    </xf>
    <xf numFmtId="0" fontId="7" fillId="3" borderId="0" xfId="0" applyFont="1" applyFill="1" applyBorder="1" applyAlignment="1" applyProtection="1">
      <alignment horizontal="center" vertical="center" wrapText="1"/>
    </xf>
    <xf numFmtId="0" fontId="9" fillId="2" borderId="49" xfId="0" applyFont="1" applyFill="1" applyBorder="1" applyAlignment="1" applyProtection="1">
      <alignment horizontal="left" vertical="top" wrapText="1"/>
    </xf>
    <xf numFmtId="0" fontId="9" fillId="2" borderId="51" xfId="0" applyFont="1" applyFill="1" applyBorder="1" applyAlignment="1" applyProtection="1">
      <alignment horizontal="left" vertical="top" wrapText="1"/>
    </xf>
    <xf numFmtId="0" fontId="9" fillId="3" borderId="33" xfId="0" applyFont="1" applyFill="1" applyBorder="1" applyAlignment="1" applyProtection="1">
      <alignment horizontal="left" vertical="top" wrapText="1"/>
    </xf>
    <xf numFmtId="0" fontId="9" fillId="3" borderId="15" xfId="0" applyFont="1" applyFill="1" applyBorder="1" applyAlignment="1" applyProtection="1">
      <alignment horizontal="left" vertical="top" wrapText="1"/>
    </xf>
    <xf numFmtId="0" fontId="9" fillId="3" borderId="44" xfId="0" applyFont="1" applyFill="1" applyBorder="1" applyAlignment="1" applyProtection="1">
      <alignment horizontal="center" vertical="top" wrapText="1"/>
    </xf>
    <xf numFmtId="0" fontId="9" fillId="2" borderId="49" xfId="0" applyFont="1" applyFill="1" applyBorder="1" applyAlignment="1" applyProtection="1">
      <alignment horizontal="center" vertical="center" wrapText="1"/>
    </xf>
    <xf numFmtId="0" fontId="9" fillId="2" borderId="50" xfId="0" applyFont="1" applyFill="1" applyBorder="1" applyAlignment="1" applyProtection="1">
      <alignment horizontal="center" vertical="center" wrapText="1"/>
    </xf>
    <xf numFmtId="0" fontId="9" fillId="2" borderId="51" xfId="0" applyFont="1" applyFill="1" applyBorder="1" applyAlignment="1" applyProtection="1">
      <alignment horizontal="center" vertical="center" wrapText="1"/>
    </xf>
    <xf numFmtId="0" fontId="28" fillId="4" borderId="1" xfId="0" applyFont="1" applyFill="1" applyBorder="1" applyAlignment="1">
      <alignment horizontal="center"/>
    </xf>
    <xf numFmtId="0" fontId="22" fillId="0" borderId="41" xfId="0" applyFont="1" applyFill="1" applyBorder="1" applyAlignment="1">
      <alignment horizontal="center"/>
    </xf>
    <xf numFmtId="0" fontId="22" fillId="0" borderId="52" xfId="0" applyFont="1" applyFill="1" applyBorder="1" applyAlignment="1">
      <alignment horizontal="center"/>
    </xf>
    <xf numFmtId="0" fontId="25" fillId="3" borderId="25" xfId="0" applyFont="1" applyFill="1" applyBorder="1"/>
    <xf numFmtId="0" fontId="0" fillId="0" borderId="11" xfId="0" applyBorder="1" applyAlignment="1" applyProtection="1">
      <alignment horizontal="left" vertical="center" wrapText="1"/>
    </xf>
    <xf numFmtId="0" fontId="32" fillId="12" borderId="39" xfId="4" applyFill="1" applyBorder="1" applyAlignment="1" applyProtection="1">
      <alignment horizontal="center" vertical="center"/>
      <protection locked="0"/>
    </xf>
    <xf numFmtId="0" fontId="32" fillId="12" borderId="58" xfId="4" applyFill="1" applyBorder="1" applyAlignment="1" applyProtection="1">
      <alignment horizontal="center" vertical="center"/>
      <protection locked="0"/>
    </xf>
    <xf numFmtId="0" fontId="32" fillId="12" borderId="36" xfId="4" applyFill="1" applyBorder="1" applyAlignment="1" applyProtection="1">
      <alignment horizontal="center" vertical="center"/>
      <protection locked="0"/>
    </xf>
    <xf numFmtId="0" fontId="32" fillId="12" borderId="42" xfId="4" applyFill="1" applyBorder="1" applyAlignment="1" applyProtection="1">
      <alignment horizontal="center" vertical="center"/>
      <protection locked="0"/>
    </xf>
    <xf numFmtId="0" fontId="35" fillId="11" borderId="30" xfId="0" applyFont="1" applyFill="1" applyBorder="1" applyAlignment="1" applyProtection="1">
      <alignment horizontal="center" vertical="center" wrapText="1"/>
    </xf>
    <xf numFmtId="0" fontId="35" fillId="11" borderId="54" xfId="0" applyFont="1" applyFill="1" applyBorder="1" applyAlignment="1" applyProtection="1">
      <alignment horizontal="center" vertical="center" wrapText="1"/>
    </xf>
    <xf numFmtId="0" fontId="32" fillId="8" borderId="39" xfId="4" applyBorder="1" applyAlignment="1" applyProtection="1">
      <alignment horizontal="center" vertical="center"/>
      <protection locked="0"/>
    </xf>
    <xf numFmtId="0" fontId="32" fillId="8" borderId="58" xfId="4" applyBorder="1" applyAlignment="1" applyProtection="1">
      <alignment horizontal="center" vertical="center"/>
      <protection locked="0"/>
    </xf>
    <xf numFmtId="0" fontId="40" fillId="12" borderId="30" xfId="4" applyFont="1" applyFill="1" applyBorder="1" applyAlignment="1" applyProtection="1">
      <alignment horizontal="center" vertical="center"/>
      <protection locked="0"/>
    </xf>
    <xf numFmtId="0" fontId="40" fillId="12" borderId="54" xfId="4" applyFont="1" applyFill="1" applyBorder="1" applyAlignment="1" applyProtection="1">
      <alignment horizontal="center" vertical="center"/>
      <protection locked="0"/>
    </xf>
    <xf numFmtId="0" fontId="0" fillId="10" borderId="41"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8" xfId="0" applyFill="1" applyBorder="1" applyAlignment="1" applyProtection="1">
      <alignment horizontal="center" vertical="center"/>
    </xf>
    <xf numFmtId="0" fontId="0" fillId="10" borderId="35" xfId="0" applyFill="1" applyBorder="1" applyAlignment="1" applyProtection="1">
      <alignment horizontal="center" vertical="center"/>
    </xf>
    <xf numFmtId="0" fontId="0" fillId="10" borderId="32" xfId="0" applyFill="1" applyBorder="1" applyAlignment="1" applyProtection="1">
      <alignment horizontal="center" vertical="center"/>
    </xf>
    <xf numFmtId="0" fontId="40" fillId="8" borderId="30" xfId="4" applyFont="1" applyBorder="1" applyAlignment="1" applyProtection="1">
      <alignment horizontal="center" vertical="center" wrapText="1"/>
      <protection locked="0"/>
    </xf>
    <xf numFmtId="0" fontId="40" fillId="8" borderId="51" xfId="4" applyFont="1" applyBorder="1" applyAlignment="1" applyProtection="1">
      <alignment horizontal="center" vertical="center" wrapText="1"/>
      <protection locked="0"/>
    </xf>
    <xf numFmtId="0" fontId="40" fillId="12" borderId="30" xfId="4" applyFont="1" applyFill="1" applyBorder="1" applyAlignment="1" applyProtection="1">
      <alignment horizontal="center" vertical="center" wrapText="1"/>
      <protection locked="0"/>
    </xf>
    <xf numFmtId="0" fontId="40" fillId="12" borderId="51" xfId="4" applyFont="1" applyFill="1" applyBorder="1" applyAlignment="1" applyProtection="1">
      <alignment horizontal="center" vertical="center" wrapText="1"/>
      <protection locked="0"/>
    </xf>
    <xf numFmtId="0" fontId="32" fillId="9" borderId="39" xfId="4" applyFill="1" applyBorder="1" applyAlignment="1" applyProtection="1">
      <alignment horizontal="center" vertical="center"/>
      <protection locked="0"/>
    </xf>
    <xf numFmtId="0" fontId="32" fillId="9" borderId="58" xfId="4" applyFill="1" applyBorder="1" applyAlignment="1" applyProtection="1">
      <alignment horizontal="center" vertical="center"/>
      <protection locked="0"/>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23" fillId="3" borderId="20" xfId="0" applyFont="1" applyFill="1" applyBorder="1" applyAlignment="1">
      <alignment horizontal="center" vertical="center"/>
    </xf>
    <xf numFmtId="0" fontId="14" fillId="3" borderId="19" xfId="0" applyFont="1" applyFill="1" applyBorder="1" applyAlignment="1">
      <alignment horizontal="center" vertical="top" wrapText="1"/>
    </xf>
    <xf numFmtId="0" fontId="14" fillId="3" borderId="20" xfId="0" applyFont="1" applyFill="1" applyBorder="1" applyAlignment="1">
      <alignment horizontal="center" vertical="top" wrapText="1"/>
    </xf>
    <xf numFmtId="0" fontId="20" fillId="3" borderId="20" xfId="0" applyFont="1" applyFill="1" applyBorder="1" applyAlignment="1">
      <alignment horizontal="center" vertical="top" wrapText="1"/>
    </xf>
    <xf numFmtId="0" fontId="18" fillId="3" borderId="24" xfId="1" applyFill="1" applyBorder="1" applyAlignment="1" applyProtection="1">
      <alignment horizontal="center" vertical="top" wrapText="1"/>
    </xf>
    <xf numFmtId="0" fontId="18" fillId="3" borderId="25" xfId="1" applyFill="1" applyBorder="1" applyAlignment="1" applyProtection="1">
      <alignment horizontal="center" vertical="top" wrapText="1"/>
    </xf>
    <xf numFmtId="0" fontId="29" fillId="2" borderId="30" xfId="0" applyFont="1" applyFill="1" applyBorder="1" applyAlignment="1">
      <alignment horizontal="center" vertical="center"/>
    </xf>
    <xf numFmtId="0" fontId="29" fillId="2" borderId="50" xfId="0" applyFont="1" applyFill="1" applyBorder="1" applyAlignment="1">
      <alignment horizontal="center" vertical="center"/>
    </xf>
    <xf numFmtId="0" fontId="29" fillId="2" borderId="54" xfId="0" applyFont="1" applyFill="1" applyBorder="1" applyAlignment="1">
      <alignment horizontal="center" vertical="center"/>
    </xf>
    <xf numFmtId="0" fontId="32" fillId="8" borderId="36" xfId="4" applyBorder="1" applyAlignment="1" applyProtection="1">
      <alignment horizontal="center" vertical="center"/>
      <protection locked="0"/>
    </xf>
    <xf numFmtId="0" fontId="32" fillId="8" borderId="42" xfId="4" applyBorder="1" applyAlignment="1" applyProtection="1">
      <alignment horizontal="center" vertical="center"/>
      <protection locked="0"/>
    </xf>
    <xf numFmtId="0" fontId="0" fillId="10" borderId="39"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35" fillId="11" borderId="40" xfId="0" applyFont="1" applyFill="1" applyBorder="1" applyAlignment="1" applyProtection="1">
      <alignment horizontal="center" vertical="center"/>
    </xf>
    <xf numFmtId="0" fontId="35" fillId="11" borderId="57" xfId="0" applyFont="1" applyFill="1" applyBorder="1" applyAlignment="1" applyProtection="1">
      <alignment horizontal="center" vertical="center"/>
    </xf>
    <xf numFmtId="0" fontId="32" fillId="8" borderId="30" xfId="4" applyBorder="1" applyAlignment="1" applyProtection="1">
      <alignment horizontal="center" vertical="center" wrapText="1"/>
      <protection locked="0"/>
    </xf>
    <xf numFmtId="0" fontId="32" fillId="8" borderId="54" xfId="4" applyBorder="1" applyAlignment="1" applyProtection="1">
      <alignment horizontal="center" vertic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10" borderId="55" xfId="0" applyFill="1" applyBorder="1" applyAlignment="1" applyProtection="1">
      <alignment horizontal="left" vertical="center" wrapText="1"/>
    </xf>
    <xf numFmtId="0" fontId="35" fillId="11" borderId="48" xfId="0" applyFont="1" applyFill="1" applyBorder="1" applyAlignment="1" applyProtection="1">
      <alignment horizontal="center" vertical="center"/>
    </xf>
    <xf numFmtId="0" fontId="32" fillId="8" borderId="30" xfId="4" applyBorder="1" applyAlignment="1" applyProtection="1">
      <alignment horizontal="center"/>
      <protection locked="0"/>
    </xf>
    <xf numFmtId="0" fontId="32" fillId="8" borderId="51" xfId="4" applyBorder="1" applyAlignment="1" applyProtection="1">
      <alignment horizontal="center"/>
      <protection locked="0"/>
    </xf>
    <xf numFmtId="0" fontId="35" fillId="11" borderId="47" xfId="0" applyFont="1" applyFill="1" applyBorder="1" applyAlignment="1" applyProtection="1">
      <alignment horizontal="center" vertical="center"/>
    </xf>
    <xf numFmtId="0" fontId="40" fillId="8" borderId="30" xfId="4" applyFont="1" applyBorder="1" applyAlignment="1" applyProtection="1">
      <alignment horizontal="center" vertical="center"/>
      <protection locked="0"/>
    </xf>
    <xf numFmtId="0" fontId="40" fillId="8" borderId="54" xfId="4" applyFont="1" applyBorder="1" applyAlignment="1" applyProtection="1">
      <alignment horizontal="center" vertical="center"/>
      <protection locked="0"/>
    </xf>
    <xf numFmtId="0" fontId="32" fillId="8" borderId="30" xfId="4" applyBorder="1" applyAlignment="1" applyProtection="1">
      <alignment horizontal="left" vertical="center" wrapText="1"/>
      <protection locked="0"/>
    </xf>
    <xf numFmtId="0" fontId="32" fillId="8" borderId="50" xfId="4" applyBorder="1" applyAlignment="1" applyProtection="1">
      <alignment horizontal="left" vertical="center" wrapText="1"/>
      <protection locked="0"/>
    </xf>
    <xf numFmtId="0" fontId="32" fillId="8" borderId="51" xfId="4" applyBorder="1" applyAlignment="1" applyProtection="1">
      <alignment horizontal="left" vertical="center" wrapText="1"/>
      <protection locked="0"/>
    </xf>
    <xf numFmtId="0" fontId="32" fillId="12" borderId="30" xfId="4" applyFill="1" applyBorder="1" applyAlignment="1" applyProtection="1">
      <alignment horizontal="left" vertical="center" wrapText="1"/>
      <protection locked="0"/>
    </xf>
    <xf numFmtId="0" fontId="32" fillId="12" borderId="50" xfId="4" applyFill="1" applyBorder="1" applyAlignment="1" applyProtection="1">
      <alignment horizontal="left" vertical="center" wrapText="1"/>
      <protection locked="0"/>
    </xf>
    <xf numFmtId="0" fontId="32" fillId="12" borderId="51" xfId="4" applyFill="1" applyBorder="1" applyAlignment="1" applyProtection="1">
      <alignment horizontal="left" vertical="center" wrapText="1"/>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32" fillId="8" borderId="51" xfId="4" applyBorder="1" applyAlignment="1" applyProtection="1">
      <alignment horizontal="center" vertical="center" wrapText="1"/>
      <protection locked="0"/>
    </xf>
    <xf numFmtId="10" fontId="32" fillId="12" borderId="30" xfId="4" applyNumberFormat="1" applyFill="1" applyBorder="1" applyAlignment="1" applyProtection="1">
      <alignment horizontal="center" vertical="center"/>
      <protection locked="0"/>
    </xf>
    <xf numFmtId="10" fontId="32" fillId="12" borderId="54" xfId="4" applyNumberFormat="1" applyFill="1" applyBorder="1" applyAlignment="1" applyProtection="1">
      <alignment horizontal="center" vertical="center"/>
      <protection locked="0"/>
    </xf>
    <xf numFmtId="0" fontId="35" fillId="11" borderId="46" xfId="0" applyFont="1" applyFill="1" applyBorder="1" applyAlignment="1" applyProtection="1">
      <alignment horizontal="center" vertical="center"/>
    </xf>
    <xf numFmtId="0" fontId="32" fillId="8" borderId="30" xfId="4" applyBorder="1" applyAlignment="1" applyProtection="1">
      <alignment horizontal="center" vertical="center"/>
      <protection locked="0"/>
    </xf>
    <xf numFmtId="0" fontId="32" fillId="8" borderId="54" xfId="4" applyBorder="1" applyAlignment="1" applyProtection="1">
      <alignment horizontal="center" vertical="center"/>
      <protection locked="0"/>
    </xf>
    <xf numFmtId="0" fontId="32" fillId="12" borderId="30" xfId="4" applyFill="1" applyBorder="1" applyAlignment="1" applyProtection="1">
      <alignment horizontal="center" vertical="center"/>
      <protection locked="0"/>
    </xf>
    <xf numFmtId="0" fontId="32" fillId="12" borderId="54" xfId="4" applyFill="1" applyBorder="1" applyAlignment="1" applyProtection="1">
      <alignment horizontal="center" vertical="center"/>
      <protection locked="0"/>
    </xf>
    <xf numFmtId="0" fontId="35" fillId="11" borderId="51" xfId="0" applyFont="1" applyFill="1" applyBorder="1" applyAlignment="1" applyProtection="1">
      <alignment horizontal="center" vertical="center" wrapText="1"/>
    </xf>
    <xf numFmtId="0" fontId="32" fillId="12" borderId="30" xfId="4" applyFill="1" applyBorder="1" applyAlignment="1" applyProtection="1">
      <alignment horizontal="center" vertical="center" wrapText="1"/>
      <protection locked="0"/>
    </xf>
    <xf numFmtId="0" fontId="32" fillId="12" borderId="51" xfId="4" applyFill="1" applyBorder="1" applyAlignment="1" applyProtection="1">
      <alignment horizontal="center" vertical="center" wrapText="1"/>
      <protection locked="0"/>
    </xf>
    <xf numFmtId="0" fontId="32" fillId="12" borderId="30" xfId="4" applyFill="1" applyBorder="1" applyAlignment="1" applyProtection="1">
      <alignment horizontal="center"/>
      <protection locked="0"/>
    </xf>
    <xf numFmtId="0" fontId="32" fillId="12" borderId="51" xfId="4" applyFill="1" applyBorder="1" applyAlignment="1" applyProtection="1">
      <alignment horizontal="center"/>
      <protection locked="0"/>
    </xf>
    <xf numFmtId="0" fontId="35" fillId="11" borderId="46" xfId="0" applyFont="1" applyFill="1" applyBorder="1" applyAlignment="1" applyProtection="1">
      <alignment horizontal="center" vertical="center" wrapText="1"/>
    </xf>
    <xf numFmtId="0" fontId="35" fillId="11" borderId="57" xfId="0" applyFont="1" applyFill="1" applyBorder="1" applyAlignment="1" applyProtection="1">
      <alignment horizontal="center" vertical="center" wrapText="1"/>
    </xf>
    <xf numFmtId="0" fontId="32" fillId="12" borderId="50" xfId="4" applyFill="1" applyBorder="1" applyAlignment="1" applyProtection="1">
      <alignment horizontal="center" vertical="center"/>
      <protection locked="0"/>
    </xf>
    <xf numFmtId="0" fontId="32" fillId="12" borderId="51"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32" fillId="12" borderId="49" xfId="4" applyFill="1" applyBorder="1" applyAlignment="1" applyProtection="1">
      <alignment horizontal="center" vertical="center" wrapText="1"/>
      <protection locked="0"/>
    </xf>
    <xf numFmtId="0" fontId="32" fillId="12" borderId="54" xfId="4" applyFill="1" applyBorder="1" applyAlignment="1" applyProtection="1">
      <alignment horizontal="center" vertical="center" wrapText="1"/>
      <protection locked="0"/>
    </xf>
    <xf numFmtId="0" fontId="35" fillId="11" borderId="50" xfId="0" applyFont="1" applyFill="1" applyBorder="1" applyAlignment="1" applyProtection="1">
      <alignment horizontal="center" vertical="center" wrapText="1"/>
    </xf>
    <xf numFmtId="0" fontId="32" fillId="8" borderId="50" xfId="4" applyBorder="1" applyAlignment="1" applyProtection="1">
      <alignment horizontal="center" vertical="center"/>
      <protection locked="0"/>
    </xf>
    <xf numFmtId="10" fontId="32" fillId="8" borderId="30" xfId="4" applyNumberFormat="1" applyBorder="1" applyAlignment="1" applyProtection="1">
      <alignment horizontal="center" vertical="center" wrapText="1"/>
      <protection locked="0"/>
    </xf>
    <xf numFmtId="10" fontId="32" fillId="8" borderId="54" xfId="4" applyNumberFormat="1" applyBorder="1" applyAlignment="1" applyProtection="1">
      <alignment horizontal="center" vertical="center" wrapText="1"/>
      <protection locked="0"/>
    </xf>
    <xf numFmtId="0" fontId="32" fillId="8" borderId="50" xfId="4" applyBorder="1" applyAlignment="1" applyProtection="1">
      <alignment horizontal="center" vertical="center" wrapText="1"/>
      <protection locked="0"/>
    </xf>
    <xf numFmtId="0" fontId="35" fillId="11" borderId="40" xfId="0" applyFont="1" applyFill="1" applyBorder="1" applyAlignment="1" applyProtection="1">
      <alignment horizontal="center" vertical="center" wrapText="1"/>
    </xf>
    <xf numFmtId="0" fontId="32" fillId="12" borderId="39" xfId="4" applyFill="1" applyBorder="1" applyAlignment="1" applyProtection="1">
      <alignment horizontal="center" vertical="center" wrapText="1"/>
      <protection locked="0"/>
    </xf>
    <xf numFmtId="0" fontId="32" fillId="12" borderId="58" xfId="4" applyFill="1" applyBorder="1" applyAlignment="1" applyProtection="1">
      <alignment horizontal="center" vertical="center" wrapText="1"/>
      <protection locked="0"/>
    </xf>
    <xf numFmtId="0" fontId="32" fillId="12" borderId="36" xfId="4" applyFill="1" applyBorder="1" applyAlignment="1" applyProtection="1">
      <alignment horizontal="center" vertical="center" wrapText="1"/>
      <protection locked="0"/>
    </xf>
    <xf numFmtId="0" fontId="32" fillId="12" borderId="42" xfId="4" applyFill="1" applyBorder="1" applyAlignment="1" applyProtection="1">
      <alignment horizontal="center" vertical="center" wrapText="1"/>
      <protection locked="0"/>
    </xf>
    <xf numFmtId="0" fontId="32" fillId="8" borderId="39" xfId="4" applyBorder="1" applyAlignment="1" applyProtection="1">
      <alignment horizontal="center" vertical="center" wrapText="1"/>
      <protection locked="0"/>
    </xf>
    <xf numFmtId="0" fontId="32" fillId="8" borderId="58" xfId="4" applyBorder="1" applyAlignment="1" applyProtection="1">
      <alignment horizontal="center" vertical="center" wrapText="1"/>
      <protection locked="0"/>
    </xf>
    <xf numFmtId="0" fontId="32" fillId="8" borderId="36" xfId="4" applyBorder="1" applyAlignment="1" applyProtection="1">
      <alignment horizontal="center" vertical="center" wrapText="1"/>
      <protection locked="0"/>
    </xf>
    <xf numFmtId="0" fontId="32" fillId="8" borderId="42" xfId="4" applyBorder="1" applyAlignment="1" applyProtection="1">
      <alignment horizontal="center" vertical="center" wrapText="1"/>
      <protection locked="0"/>
    </xf>
    <xf numFmtId="0" fontId="40" fillId="12" borderId="39" xfId="4" applyFont="1" applyFill="1" applyBorder="1" applyAlignment="1" applyProtection="1">
      <alignment horizontal="center" vertical="center"/>
      <protection locked="0"/>
    </xf>
    <xf numFmtId="0" fontId="40" fillId="12" borderId="58" xfId="4" applyFont="1" applyFill="1" applyBorder="1" applyAlignment="1" applyProtection="1">
      <alignment horizontal="center" vertical="center"/>
      <protection locked="0"/>
    </xf>
    <xf numFmtId="0" fontId="40" fillId="8" borderId="39" xfId="4" applyFont="1" applyBorder="1" applyAlignment="1" applyProtection="1">
      <alignment horizontal="center" vertical="center"/>
      <protection locked="0"/>
    </xf>
    <xf numFmtId="0" fontId="40" fillId="8" borderId="58" xfId="4" applyFont="1" applyBorder="1" applyAlignment="1" applyProtection="1">
      <alignment horizontal="center" vertical="center"/>
      <protection locked="0"/>
    </xf>
    <xf numFmtId="0" fontId="32" fillId="8" borderId="39" xfId="4" applyBorder="1" applyAlignment="1" applyProtection="1">
      <alignment horizontal="center" wrapText="1"/>
      <protection locked="0"/>
    </xf>
    <xf numFmtId="0" fontId="32" fillId="8" borderId="58" xfId="4" applyBorder="1" applyAlignment="1" applyProtection="1">
      <alignment horizontal="center" wrapText="1"/>
      <protection locked="0"/>
    </xf>
    <xf numFmtId="0" fontId="32" fillId="8" borderId="36" xfId="4" applyBorder="1" applyAlignment="1" applyProtection="1">
      <alignment horizontal="center" wrapText="1"/>
      <protection locked="0"/>
    </xf>
    <xf numFmtId="0" fontId="32" fillId="8" borderId="42" xfId="4" applyBorder="1" applyAlignment="1" applyProtection="1">
      <alignment horizontal="center" wrapText="1"/>
      <protection locked="0"/>
    </xf>
    <xf numFmtId="0" fontId="32" fillId="12" borderId="39" xfId="4" applyFill="1" applyBorder="1" applyAlignment="1" applyProtection="1">
      <alignment horizontal="center" wrapText="1"/>
      <protection locked="0"/>
    </xf>
    <xf numFmtId="0" fontId="32" fillId="12" borderId="58" xfId="4" applyFill="1" applyBorder="1" applyAlignment="1" applyProtection="1">
      <alignment horizontal="center" wrapText="1"/>
      <protection locked="0"/>
    </xf>
    <xf numFmtId="0" fontId="32" fillId="12" borderId="36" xfId="4" applyFill="1" applyBorder="1" applyAlignment="1" applyProtection="1">
      <alignment horizontal="center" wrapText="1"/>
      <protection locked="0"/>
    </xf>
    <xf numFmtId="0" fontId="32" fillId="12" borderId="42" xfId="4" applyFill="1" applyBorder="1" applyAlignment="1" applyProtection="1">
      <alignment horizontal="center" wrapText="1"/>
      <protection locked="0"/>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33" fillId="0" borderId="0" xfId="0" applyFont="1" applyAlignment="1" applyProtection="1">
      <alignment horizontal="left"/>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cellXfs>
  <cellStyles count="138">
    <cellStyle name="20% - Accent1" xfId="104" xr:uid="{00000000-0005-0000-0000-000000000000}"/>
    <cellStyle name="20% - Accent1 2" xfId="14" xr:uid="{00000000-0005-0000-0000-000001000000}"/>
    <cellStyle name="20% - Accent1 3" xfId="15" xr:uid="{00000000-0005-0000-0000-000002000000}"/>
    <cellStyle name="20% - Accent2" xfId="105" xr:uid="{00000000-0005-0000-0000-000003000000}"/>
    <cellStyle name="20% - Accent2 2" xfId="16" xr:uid="{00000000-0005-0000-0000-000004000000}"/>
    <cellStyle name="20% - Accent2 3" xfId="17" xr:uid="{00000000-0005-0000-0000-000005000000}"/>
    <cellStyle name="20% - Accent3" xfId="106" xr:uid="{00000000-0005-0000-0000-000006000000}"/>
    <cellStyle name="20% - Accent3 2" xfId="18" xr:uid="{00000000-0005-0000-0000-000007000000}"/>
    <cellStyle name="20% - Accent3 3" xfId="19" xr:uid="{00000000-0005-0000-0000-000008000000}"/>
    <cellStyle name="20% - Accent4" xfId="107" xr:uid="{00000000-0005-0000-0000-000009000000}"/>
    <cellStyle name="20% - Accent4 2" xfId="20" xr:uid="{00000000-0005-0000-0000-00000A000000}"/>
    <cellStyle name="20% - Accent4 3" xfId="21" xr:uid="{00000000-0005-0000-0000-00000B000000}"/>
    <cellStyle name="20% - Accent5" xfId="108" xr:uid="{00000000-0005-0000-0000-00000C000000}"/>
    <cellStyle name="20% - Accent5 2" xfId="22" xr:uid="{00000000-0005-0000-0000-00000D000000}"/>
    <cellStyle name="20% - Accent5 3" xfId="23" xr:uid="{00000000-0005-0000-0000-00000E000000}"/>
    <cellStyle name="20% - Accent6" xfId="109" xr:uid="{00000000-0005-0000-0000-00000F000000}"/>
    <cellStyle name="20% - Accent6 2" xfId="24" xr:uid="{00000000-0005-0000-0000-000010000000}"/>
    <cellStyle name="20% - Accent6 3" xfId="25" xr:uid="{00000000-0005-0000-0000-000011000000}"/>
    <cellStyle name="40% - Accent1" xfId="110" xr:uid="{00000000-0005-0000-0000-000012000000}"/>
    <cellStyle name="40% - Accent1 2" xfId="26" xr:uid="{00000000-0005-0000-0000-000013000000}"/>
    <cellStyle name="40% - Accent1 3" xfId="27" xr:uid="{00000000-0005-0000-0000-000014000000}"/>
    <cellStyle name="40% - Accent2" xfId="111" xr:uid="{00000000-0005-0000-0000-000015000000}"/>
    <cellStyle name="40% - Accent2 2" xfId="28" xr:uid="{00000000-0005-0000-0000-000016000000}"/>
    <cellStyle name="40% - Accent2 3" xfId="29" xr:uid="{00000000-0005-0000-0000-000017000000}"/>
    <cellStyle name="40% - Accent3" xfId="112" xr:uid="{00000000-0005-0000-0000-000018000000}"/>
    <cellStyle name="40% - Accent3 2" xfId="30" xr:uid="{00000000-0005-0000-0000-000019000000}"/>
    <cellStyle name="40% - Accent3 3" xfId="31" xr:uid="{00000000-0005-0000-0000-00001A000000}"/>
    <cellStyle name="40% - Accent4" xfId="113" xr:uid="{00000000-0005-0000-0000-00001B000000}"/>
    <cellStyle name="40% - Accent4 2" xfId="32" xr:uid="{00000000-0005-0000-0000-00001C000000}"/>
    <cellStyle name="40% - Accent4 3" xfId="33" xr:uid="{00000000-0005-0000-0000-00001D000000}"/>
    <cellStyle name="40% - Accent5" xfId="114" xr:uid="{00000000-0005-0000-0000-00001E000000}"/>
    <cellStyle name="40% - Accent5 2" xfId="34" xr:uid="{00000000-0005-0000-0000-00001F000000}"/>
    <cellStyle name="40% - Accent5 3" xfId="35" xr:uid="{00000000-0005-0000-0000-000020000000}"/>
    <cellStyle name="40% - Accent6" xfId="115" xr:uid="{00000000-0005-0000-0000-000021000000}"/>
    <cellStyle name="40% - Accent6 2" xfId="36" xr:uid="{00000000-0005-0000-0000-000022000000}"/>
    <cellStyle name="40% - Accent6 3" xfId="37" xr:uid="{00000000-0005-0000-0000-000023000000}"/>
    <cellStyle name="60% - Accent1" xfId="116" xr:uid="{00000000-0005-0000-0000-000024000000}"/>
    <cellStyle name="60% - Accent1 2" xfId="38" xr:uid="{00000000-0005-0000-0000-000025000000}"/>
    <cellStyle name="60% - Accent2" xfId="117" xr:uid="{00000000-0005-0000-0000-000026000000}"/>
    <cellStyle name="60% - Accent2 2" xfId="39" xr:uid="{00000000-0005-0000-0000-000027000000}"/>
    <cellStyle name="60% - Accent3" xfId="118" xr:uid="{00000000-0005-0000-0000-000028000000}"/>
    <cellStyle name="60% - Accent3 2" xfId="40" xr:uid="{00000000-0005-0000-0000-000029000000}"/>
    <cellStyle name="60% - Accent4" xfId="119" xr:uid="{00000000-0005-0000-0000-00002A000000}"/>
    <cellStyle name="60% - Accent4 2" xfId="41" xr:uid="{00000000-0005-0000-0000-00002B000000}"/>
    <cellStyle name="60% - Accent5" xfId="120" xr:uid="{00000000-0005-0000-0000-00002C000000}"/>
    <cellStyle name="60% - Accent5 2" xfId="42" xr:uid="{00000000-0005-0000-0000-00002D000000}"/>
    <cellStyle name="60% - Accent6" xfId="121" xr:uid="{00000000-0005-0000-0000-00002E000000}"/>
    <cellStyle name="60% - Accent6 2" xfId="43" xr:uid="{00000000-0005-0000-0000-00002F000000}"/>
    <cellStyle name="Accent1 2" xfId="44" xr:uid="{00000000-0005-0000-0000-000030000000}"/>
    <cellStyle name="Accent2 2" xfId="45" xr:uid="{00000000-0005-0000-0000-000031000000}"/>
    <cellStyle name="Accent3 2" xfId="46" xr:uid="{00000000-0005-0000-0000-000032000000}"/>
    <cellStyle name="Accent4 2" xfId="47" xr:uid="{00000000-0005-0000-0000-000033000000}"/>
    <cellStyle name="Accent5 2" xfId="48" xr:uid="{00000000-0005-0000-0000-000034000000}"/>
    <cellStyle name="Accent6 2" xfId="49" xr:uid="{00000000-0005-0000-0000-000035000000}"/>
    <cellStyle name="Bad" xfId="3" xr:uid="{00000000-0005-0000-0000-000036000000}"/>
    <cellStyle name="Bad 2" xfId="50" xr:uid="{00000000-0005-0000-0000-000037000000}"/>
    <cellStyle name="BlackWhite" xfId="51" xr:uid="{00000000-0005-0000-0000-000038000000}"/>
    <cellStyle name="Calculation" xfId="122" xr:uid="{00000000-0005-0000-0000-000039000000}"/>
    <cellStyle name="Calculation 2" xfId="52" xr:uid="{00000000-0005-0000-0000-00003A000000}"/>
    <cellStyle name="Check Cell" xfId="123" xr:uid="{00000000-0005-0000-0000-00003B000000}"/>
    <cellStyle name="Check Cell 2" xfId="53" xr:uid="{00000000-0005-0000-0000-00003C000000}"/>
    <cellStyle name="Comma 2" xfId="54" xr:uid="{00000000-0005-0000-0000-00003D000000}"/>
    <cellStyle name="Comma 2 2" xfId="8" xr:uid="{00000000-0005-0000-0000-00003E000000}"/>
    <cellStyle name="Comma 2 2 2" xfId="55" xr:uid="{00000000-0005-0000-0000-00003F000000}"/>
    <cellStyle name="Comma 2 3" xfId="56" xr:uid="{00000000-0005-0000-0000-000040000000}"/>
    <cellStyle name="Comma 3" xfId="57" xr:uid="{00000000-0005-0000-0000-000041000000}"/>
    <cellStyle name="Comma 4" xfId="58" xr:uid="{00000000-0005-0000-0000-000042000000}"/>
    <cellStyle name="Comma 5" xfId="59" xr:uid="{00000000-0005-0000-0000-000043000000}"/>
    <cellStyle name="Comma 6" xfId="13" xr:uid="{00000000-0005-0000-0000-000044000000}"/>
    <cellStyle name="Comma 7" xfId="6" xr:uid="{00000000-0005-0000-0000-000045000000}"/>
    <cellStyle name="Currency 2" xfId="60" xr:uid="{00000000-0005-0000-0000-000046000000}"/>
    <cellStyle name="Currency 3" xfId="61" xr:uid="{00000000-0005-0000-0000-000047000000}"/>
    <cellStyle name="Currency 3 2" xfId="62" xr:uid="{00000000-0005-0000-0000-000048000000}"/>
    <cellStyle name="Currency 4" xfId="11" xr:uid="{00000000-0005-0000-0000-000049000000}"/>
    <cellStyle name="ERROR Flag" xfId="63" xr:uid="{00000000-0005-0000-0000-00004A000000}"/>
    <cellStyle name="Excel Built-in Accent1" xfId="64" xr:uid="{00000000-0005-0000-0000-00004B000000}"/>
    <cellStyle name="Explanatory Text" xfId="124" xr:uid="{00000000-0005-0000-0000-00004C000000}"/>
    <cellStyle name="Explanatory Text 2" xfId="65" xr:uid="{00000000-0005-0000-0000-00004D000000}"/>
    <cellStyle name="Good" xfId="2" xr:uid="{00000000-0005-0000-0000-00004E000000}"/>
    <cellStyle name="Good 2" xfId="66" xr:uid="{00000000-0005-0000-0000-00004F000000}"/>
    <cellStyle name="Heading 1" xfId="125" xr:uid="{00000000-0005-0000-0000-000050000000}"/>
    <cellStyle name="Heading 1 2" xfId="67" xr:uid="{00000000-0005-0000-0000-000051000000}"/>
    <cellStyle name="Heading 2" xfId="126" xr:uid="{00000000-0005-0000-0000-000052000000}"/>
    <cellStyle name="Heading 2 2" xfId="68" xr:uid="{00000000-0005-0000-0000-000053000000}"/>
    <cellStyle name="Heading 3" xfId="127" xr:uid="{00000000-0005-0000-0000-000054000000}"/>
    <cellStyle name="Heading 3 2" xfId="69" xr:uid="{00000000-0005-0000-0000-000055000000}"/>
    <cellStyle name="Heading 4" xfId="128" xr:uid="{00000000-0005-0000-0000-000056000000}"/>
    <cellStyle name="Heading 4 2" xfId="70" xr:uid="{00000000-0005-0000-0000-000057000000}"/>
    <cellStyle name="Hyperlink" xfId="1" builtinId="8"/>
    <cellStyle name="Input" xfId="129" xr:uid="{00000000-0005-0000-0000-000058000000}"/>
    <cellStyle name="Input 2" xfId="71" xr:uid="{00000000-0005-0000-0000-000059000000}"/>
    <cellStyle name="Lien hypertexte 2" xfId="102" xr:uid="{00000000-0005-0000-0000-00005B000000}"/>
    <cellStyle name="Linked Cell" xfId="130" xr:uid="{00000000-0005-0000-0000-00005C000000}"/>
    <cellStyle name="Linked Cell 2" xfId="72" xr:uid="{00000000-0005-0000-0000-00005D000000}"/>
    <cellStyle name="Migliaia 2" xfId="73" xr:uid="{00000000-0005-0000-0000-00005E000000}"/>
    <cellStyle name="Milliers 2" xfId="98" xr:uid="{00000000-0005-0000-0000-00005F000000}"/>
    <cellStyle name="Monétaire 2" xfId="99" xr:uid="{00000000-0005-0000-0000-000060000000}"/>
    <cellStyle name="Monétaire 2 2" xfId="135" xr:uid="{00000000-0005-0000-0000-000060000000}"/>
    <cellStyle name="Monétaire 2 3" xfId="137" xr:uid="{00000000-0005-0000-0000-000060000000}"/>
    <cellStyle name="Neutral" xfId="4" xr:uid="{00000000-0005-0000-0000-000061000000}"/>
    <cellStyle name="Neutral 2" xfId="74" xr:uid="{00000000-0005-0000-0000-000062000000}"/>
    <cellStyle name="NoInput" xfId="75" xr:uid="{00000000-0005-0000-0000-000063000000}"/>
    <cellStyle name="Normal" xfId="0" builtinId="0"/>
    <cellStyle name="Normal 2" xfId="5" xr:uid="{00000000-0005-0000-0000-000065000000}"/>
    <cellStyle name="Normal 2 2" xfId="7" xr:uid="{00000000-0005-0000-0000-000066000000}"/>
    <cellStyle name="Normal 2 2 2" xfId="9" xr:uid="{00000000-0005-0000-0000-000067000000}"/>
    <cellStyle name="Normal 2 3" xfId="76" xr:uid="{00000000-0005-0000-0000-000068000000}"/>
    <cellStyle name="Normal 2 4" xfId="103" xr:uid="{00000000-0005-0000-0000-000069000000}"/>
    <cellStyle name="Normal 3" xfId="77" xr:uid="{00000000-0005-0000-0000-00006A000000}"/>
    <cellStyle name="Normal 4" xfId="78" xr:uid="{00000000-0005-0000-0000-00006B000000}"/>
    <cellStyle name="Normal 4 2" xfId="79" xr:uid="{00000000-0005-0000-0000-00006C000000}"/>
    <cellStyle name="Normal 4 3" xfId="97" xr:uid="{00000000-0005-0000-0000-00006D000000}"/>
    <cellStyle name="Normal 5" xfId="80" xr:uid="{00000000-0005-0000-0000-00006E000000}"/>
    <cellStyle name="Normal 5 2" xfId="81" xr:uid="{00000000-0005-0000-0000-00006F000000}"/>
    <cellStyle name="Normal 5 2 2" xfId="82" xr:uid="{00000000-0005-0000-0000-000070000000}"/>
    <cellStyle name="Normal 5 3" xfId="83" xr:uid="{00000000-0005-0000-0000-000071000000}"/>
    <cellStyle name="Normal 6" xfId="84" xr:uid="{00000000-0005-0000-0000-000072000000}"/>
    <cellStyle name="Normal 7" xfId="101" xr:uid="{00000000-0005-0000-0000-000073000000}"/>
    <cellStyle name="Normale 2" xfId="12" xr:uid="{00000000-0005-0000-0000-000074000000}"/>
    <cellStyle name="Note" xfId="131" xr:uid="{00000000-0005-0000-0000-000075000000}"/>
    <cellStyle name="Note 2" xfId="85" xr:uid="{00000000-0005-0000-0000-000076000000}"/>
    <cellStyle name="Note 3" xfId="86" xr:uid="{00000000-0005-0000-0000-000077000000}"/>
    <cellStyle name="Note 4" xfId="136" xr:uid="{00000000-0005-0000-0000-000075000000}"/>
    <cellStyle name="Output" xfId="132" xr:uid="{00000000-0005-0000-0000-000078000000}"/>
    <cellStyle name="Output 2" xfId="87" xr:uid="{00000000-0005-0000-0000-000079000000}"/>
    <cellStyle name="Percent 2" xfId="88" xr:uid="{00000000-0005-0000-0000-00007A000000}"/>
    <cellStyle name="Percent 3" xfId="89" xr:uid="{00000000-0005-0000-0000-00007B000000}"/>
    <cellStyle name="Percent 3 2" xfId="90" xr:uid="{00000000-0005-0000-0000-00007C000000}"/>
    <cellStyle name="Percent 4" xfId="96" xr:uid="{00000000-0005-0000-0000-00007D000000}"/>
    <cellStyle name="RMBP Disabled" xfId="100" xr:uid="{00000000-0005-0000-0000-00007F000000}"/>
    <cellStyle name="RMBP Formula" xfId="91" xr:uid="{00000000-0005-0000-0000-000080000000}"/>
    <cellStyle name="RMBP Header" xfId="10" xr:uid="{00000000-0005-0000-0000-000081000000}"/>
    <cellStyle name="RMBP Input" xfId="92" xr:uid="{00000000-0005-0000-0000-000082000000}"/>
    <cellStyle name="Title" xfId="133" xr:uid="{00000000-0005-0000-0000-000083000000}"/>
    <cellStyle name="Title 2" xfId="93" xr:uid="{00000000-0005-0000-0000-000084000000}"/>
    <cellStyle name="Total 2" xfId="94" xr:uid="{00000000-0005-0000-0000-000085000000}"/>
    <cellStyle name="Warning Text" xfId="134" xr:uid="{00000000-0005-0000-0000-000086000000}"/>
    <cellStyle name="Warning Text 2" xfId="95" xr:uid="{00000000-0005-0000-0000-00008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46181</xdr:colOff>
      <xdr:row>20</xdr:row>
      <xdr:rowOff>681180</xdr:rowOff>
    </xdr:from>
    <xdr:to>
      <xdr:col>7</xdr:col>
      <xdr:colOff>6074071</xdr:colOff>
      <xdr:row>20</xdr:row>
      <xdr:rowOff>3890817</xdr:rowOff>
    </xdr:to>
    <xdr:pic>
      <xdr:nvPicPr>
        <xdr:cNvPr id="4" name="Image 3">
          <a:extLst>
            <a:ext uri="{FF2B5EF4-FFF2-40B4-BE49-F238E27FC236}">
              <a16:creationId xmlns:a16="http://schemas.microsoft.com/office/drawing/2014/main" id="{73C2573F-BDDA-4352-8673-DE1DE78A3B0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46" b="8665"/>
        <a:stretch/>
      </xdr:blipFill>
      <xdr:spPr bwMode="auto">
        <a:xfrm>
          <a:off x="10159999" y="35952544"/>
          <a:ext cx="6038274" cy="320963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57726</xdr:colOff>
      <xdr:row>45</xdr:row>
      <xdr:rowOff>635001</xdr:rowOff>
    </xdr:from>
    <xdr:to>
      <xdr:col>7</xdr:col>
      <xdr:colOff>6085616</xdr:colOff>
      <xdr:row>45</xdr:row>
      <xdr:rowOff>3844638</xdr:rowOff>
    </xdr:to>
    <xdr:pic>
      <xdr:nvPicPr>
        <xdr:cNvPr id="5" name="Image 4">
          <a:extLst>
            <a:ext uri="{FF2B5EF4-FFF2-40B4-BE49-F238E27FC236}">
              <a16:creationId xmlns:a16="http://schemas.microsoft.com/office/drawing/2014/main" id="{174EB724-33F3-4054-8407-949E705A1B6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46" b="8665"/>
        <a:stretch/>
      </xdr:blipFill>
      <xdr:spPr bwMode="auto">
        <a:xfrm>
          <a:off x="10171544" y="76188456"/>
          <a:ext cx="6038274" cy="320963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46181</xdr:colOff>
      <xdr:row>20</xdr:row>
      <xdr:rowOff>681180</xdr:rowOff>
    </xdr:from>
    <xdr:to>
      <xdr:col>7</xdr:col>
      <xdr:colOff>6074071</xdr:colOff>
      <xdr:row>20</xdr:row>
      <xdr:rowOff>3890817</xdr:rowOff>
    </xdr:to>
    <xdr:pic>
      <xdr:nvPicPr>
        <xdr:cNvPr id="6" name="Image 3">
          <a:extLst>
            <a:ext uri="{FF2B5EF4-FFF2-40B4-BE49-F238E27FC236}">
              <a16:creationId xmlns:a16="http://schemas.microsoft.com/office/drawing/2014/main" id="{4E2097B2-5A77-4DEB-A409-3CF08E5F578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46" b="8665"/>
        <a:stretch/>
      </xdr:blipFill>
      <xdr:spPr bwMode="auto">
        <a:xfrm>
          <a:off x="9695006" y="36590430"/>
          <a:ext cx="6038274" cy="320963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57726</xdr:colOff>
      <xdr:row>45</xdr:row>
      <xdr:rowOff>635001</xdr:rowOff>
    </xdr:from>
    <xdr:to>
      <xdr:col>7</xdr:col>
      <xdr:colOff>6085616</xdr:colOff>
      <xdr:row>45</xdr:row>
      <xdr:rowOff>3844638</xdr:rowOff>
    </xdr:to>
    <xdr:pic>
      <xdr:nvPicPr>
        <xdr:cNvPr id="7" name="Image 4">
          <a:extLst>
            <a:ext uri="{FF2B5EF4-FFF2-40B4-BE49-F238E27FC236}">
              <a16:creationId xmlns:a16="http://schemas.microsoft.com/office/drawing/2014/main" id="{311BE7FB-E123-45D4-BD8F-1154E32684A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646" b="8665"/>
        <a:stretch/>
      </xdr:blipFill>
      <xdr:spPr bwMode="auto">
        <a:xfrm>
          <a:off x="9706551" y="78568551"/>
          <a:ext cx="6038274" cy="320963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108858</xdr:colOff>
      <xdr:row>32</xdr:row>
      <xdr:rowOff>535214</xdr:rowOff>
    </xdr:from>
    <xdr:to>
      <xdr:col>7</xdr:col>
      <xdr:colOff>241080</xdr:colOff>
      <xdr:row>32</xdr:row>
      <xdr:rowOff>3864430</xdr:rowOff>
    </xdr:to>
    <xdr:pic>
      <xdr:nvPicPr>
        <xdr:cNvPr id="3" name="Image 2">
          <a:extLst>
            <a:ext uri="{FF2B5EF4-FFF2-40B4-BE49-F238E27FC236}">
              <a16:creationId xmlns:a16="http://schemas.microsoft.com/office/drawing/2014/main" id="{6428ED56-894C-4BDE-9F20-1D081ECE03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0858" y="45239214"/>
          <a:ext cx="6549571" cy="332921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3</xdr:row>
      <xdr:rowOff>207818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49" y="233012"/>
          <a:ext cx="1417647" cy="840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md2sy@hotmail.com" TargetMode="External"/><Relationship Id="rId13" Type="http://schemas.openxmlformats.org/officeDocument/2006/relationships/drawing" Target="../drawings/drawing1.xml"/><Relationship Id="rId3" Type="http://schemas.openxmlformats.org/officeDocument/2006/relationships/hyperlink" Target="mailto:lunef@yahoo.com" TargetMode="External"/><Relationship Id="rId7" Type="http://schemas.openxmlformats.org/officeDocument/2006/relationships/hyperlink" Target="https://www.youtube.com/watch?v=NvMot1jn9js&amp;t=25s%20(Reportage%20sur%20les%20r&#233;alisations%20du%20projet%20-%202017)" TargetMode="External"/><Relationship Id="rId12" Type="http://schemas.openxmlformats.org/officeDocument/2006/relationships/printerSettings" Target="../printerSettings/printerSettings1.bin"/><Relationship Id="rId2" Type="http://schemas.openxmlformats.org/officeDocument/2006/relationships/hyperlink" Target="mailto:elwavi.sm@gmail.com" TargetMode="External"/><Relationship Id="rId1" Type="http://schemas.openxmlformats.org/officeDocument/2006/relationships/hyperlink" Target="http://parsacc.yolasite.com/" TargetMode="External"/><Relationship Id="rId6" Type="http://schemas.openxmlformats.org/officeDocument/2006/relationships/hyperlink" Target="https://www.youtube.com/watch?v=TJXPh0mQb9c%20(Reportage%20sur%20les%20r&#233;alisation%20-2016)" TargetMode="External"/><Relationship Id="rId11" Type="http://schemas.openxmlformats.org/officeDocument/2006/relationships/hyperlink" Target="mailto:rainatou.baillet@wfp.org" TargetMode="External"/><Relationship Id="rId5" Type="http://schemas.openxmlformats.org/officeDocument/2006/relationships/hyperlink" Target="https://www.wfp.org/stories/building-resilience-and-adaptive-capacity-communities-sahel" TargetMode="External"/><Relationship Id="rId10" Type="http://schemas.openxmlformats.org/officeDocument/2006/relationships/hyperlink" Target="https://www.facebook.com/ParsaccMauritania" TargetMode="External"/><Relationship Id="rId4" Type="http://schemas.openxmlformats.org/officeDocument/2006/relationships/hyperlink" Target="mailto:ghazi.gader@wfp.org" TargetMode="External"/><Relationship Id="rId9" Type="http://schemas.openxmlformats.org/officeDocument/2006/relationships/hyperlink" Target="http://parsacc.yolasite.com/etudes-et-rapports.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elwavi.sm@gmail.com" TargetMode="External"/><Relationship Id="rId2" Type="http://schemas.openxmlformats.org/officeDocument/2006/relationships/hyperlink" Target="mailto:lunef@yahoo.com" TargetMode="External"/><Relationship Id="rId1" Type="http://schemas.openxmlformats.org/officeDocument/2006/relationships/hyperlink" Target="mailto:ghazi.gader@wfp.org" TargetMode="Externa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6"/>
  <sheetViews>
    <sheetView tabSelected="1" topLeftCell="A24" zoomScale="86" zoomScaleNormal="86" workbookViewId="0">
      <selection activeCell="D5" sqref="D5"/>
    </sheetView>
  </sheetViews>
  <sheetFormatPr defaultColWidth="102.453125" defaultRowHeight="14" x14ac:dyDescent="0.3"/>
  <cols>
    <col min="1" max="1" width="2.54296875" style="1" customWidth="1"/>
    <col min="2" max="2" width="10.7265625" style="69" customWidth="1"/>
    <col min="3" max="3" width="24.7265625" style="69" customWidth="1"/>
    <col min="4" max="4" width="129" style="1" customWidth="1"/>
    <col min="5" max="5" width="3.54296875" style="1" customWidth="1"/>
    <col min="6" max="6" width="45.54296875" style="1" customWidth="1"/>
    <col min="7" max="7" width="12.4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54296875" style="1" customWidth="1"/>
    <col min="253" max="254" width="9.26953125" style="1" customWidth="1"/>
    <col min="255" max="255" width="17.453125" style="1" customWidth="1"/>
    <col min="256" max="16384" width="102.453125" style="1"/>
  </cols>
  <sheetData>
    <row r="1" spans="2:16" ht="14.5" thickBot="1" x14ac:dyDescent="0.35"/>
    <row r="2" spans="2:16" ht="14.5" thickBot="1" x14ac:dyDescent="0.35">
      <c r="B2" s="70"/>
      <c r="C2" s="71"/>
      <c r="D2" s="32"/>
      <c r="E2" s="33"/>
    </row>
    <row r="3" spans="2:16" ht="18" thickBot="1" x14ac:dyDescent="0.4">
      <c r="B3" s="72"/>
      <c r="C3" s="73"/>
      <c r="D3" s="44" t="s">
        <v>242</v>
      </c>
      <c r="E3" s="35"/>
    </row>
    <row r="4" spans="2:16" ht="14.5" thickBot="1" x14ac:dyDescent="0.35">
      <c r="B4" s="72"/>
      <c r="C4" s="73"/>
      <c r="D4" s="34"/>
      <c r="E4" s="35"/>
    </row>
    <row r="5" spans="2:16" ht="14.5" thickBot="1" x14ac:dyDescent="0.35">
      <c r="B5" s="72"/>
      <c r="C5" s="76" t="s">
        <v>281</v>
      </c>
      <c r="D5" s="262" t="s">
        <v>960</v>
      </c>
      <c r="E5" s="35"/>
      <c r="F5" s="214"/>
    </row>
    <row r="6" spans="2:16" s="3" customFormat="1" ht="14.5" thickBot="1" x14ac:dyDescent="0.35">
      <c r="B6" s="74"/>
      <c r="C6" s="42"/>
      <c r="D6" s="20"/>
      <c r="E6" s="19"/>
      <c r="G6" s="2"/>
      <c r="H6" s="2"/>
      <c r="I6" s="2"/>
      <c r="J6" s="2"/>
      <c r="K6" s="2"/>
      <c r="L6" s="2"/>
      <c r="M6" s="2"/>
      <c r="N6" s="2"/>
      <c r="O6" s="2"/>
      <c r="P6" s="2"/>
    </row>
    <row r="7" spans="2:16" s="3" customFormat="1" ht="30.75" customHeight="1" thickBot="1" x14ac:dyDescent="0.35">
      <c r="B7" s="74"/>
      <c r="C7" s="36" t="s">
        <v>213</v>
      </c>
      <c r="D7" s="6" t="s">
        <v>862</v>
      </c>
      <c r="E7" s="19"/>
      <c r="G7" s="2"/>
      <c r="H7" s="2"/>
      <c r="I7" s="2"/>
      <c r="J7" s="2"/>
      <c r="K7" s="2"/>
      <c r="L7" s="2"/>
      <c r="M7" s="2"/>
      <c r="N7" s="2"/>
      <c r="O7" s="2"/>
      <c r="P7" s="2"/>
    </row>
    <row r="8" spans="2:16" s="3" customFormat="1" ht="14.15" hidden="1" customHeight="1" x14ac:dyDescent="0.3">
      <c r="B8" s="72"/>
      <c r="C8" s="73"/>
      <c r="D8" s="187" t="s">
        <v>666</v>
      </c>
      <c r="E8" s="19"/>
      <c r="G8" s="2"/>
      <c r="H8" s="2"/>
      <c r="I8" s="2"/>
      <c r="J8" s="2"/>
      <c r="K8" s="2"/>
      <c r="L8" s="2"/>
      <c r="M8" s="2"/>
      <c r="N8" s="2"/>
      <c r="O8" s="2"/>
      <c r="P8" s="2"/>
    </row>
    <row r="9" spans="2:16" s="3" customFormat="1" hidden="1" x14ac:dyDescent="0.3">
      <c r="B9" s="72"/>
      <c r="C9" s="73"/>
      <c r="D9" s="34"/>
      <c r="E9" s="19"/>
      <c r="G9" s="2"/>
      <c r="H9" s="2"/>
      <c r="I9" s="2"/>
      <c r="J9" s="2"/>
      <c r="K9" s="2"/>
      <c r="L9" s="2"/>
      <c r="M9" s="2"/>
      <c r="N9" s="2"/>
      <c r="O9" s="2"/>
      <c r="P9" s="2"/>
    </row>
    <row r="10" spans="2:16" s="3" customFormat="1" hidden="1" x14ac:dyDescent="0.3">
      <c r="B10" s="72"/>
      <c r="C10" s="73"/>
      <c r="D10" s="34"/>
      <c r="E10" s="19"/>
      <c r="G10" s="2"/>
      <c r="H10" s="2"/>
      <c r="I10" s="2"/>
      <c r="J10" s="2"/>
      <c r="K10" s="2"/>
      <c r="L10" s="2"/>
      <c r="M10" s="2"/>
      <c r="N10" s="2"/>
      <c r="O10" s="2"/>
      <c r="P10" s="2"/>
    </row>
    <row r="11" spans="2:16" s="3" customFormat="1" hidden="1" x14ac:dyDescent="0.3">
      <c r="B11" s="72"/>
      <c r="C11" s="73"/>
      <c r="D11" s="34"/>
      <c r="E11" s="19"/>
      <c r="G11" s="2"/>
      <c r="H11" s="2"/>
      <c r="I11" s="2"/>
      <c r="J11" s="2"/>
      <c r="K11" s="2"/>
      <c r="L11" s="2"/>
      <c r="M11" s="2"/>
      <c r="N11" s="2"/>
      <c r="O11" s="2"/>
      <c r="P11" s="2"/>
    </row>
    <row r="12" spans="2:16" s="3" customFormat="1" ht="14.5" thickBot="1" x14ac:dyDescent="0.35">
      <c r="B12" s="74"/>
      <c r="C12" s="42"/>
      <c r="D12" s="20"/>
      <c r="E12" s="19"/>
      <c r="G12" s="2"/>
      <c r="H12" s="2"/>
      <c r="I12" s="2"/>
      <c r="J12" s="2"/>
      <c r="K12" s="2"/>
      <c r="L12" s="2"/>
      <c r="M12" s="2"/>
      <c r="N12" s="2"/>
      <c r="O12" s="2"/>
      <c r="P12" s="2"/>
    </row>
    <row r="13" spans="2:16" s="3" customFormat="1" ht="212.65" customHeight="1" thickBot="1" x14ac:dyDescent="0.35">
      <c r="B13" s="74"/>
      <c r="C13" s="37" t="s">
        <v>0</v>
      </c>
      <c r="D13" s="6" t="s">
        <v>667</v>
      </c>
      <c r="E13" s="19"/>
      <c r="G13" s="2"/>
      <c r="H13" s="2"/>
      <c r="I13" s="2"/>
      <c r="J13" s="2"/>
      <c r="K13" s="2"/>
      <c r="L13" s="2"/>
      <c r="M13" s="2"/>
      <c r="N13" s="2"/>
      <c r="O13" s="2"/>
      <c r="P13" s="2"/>
    </row>
    <row r="14" spans="2:16" s="3" customFormat="1" x14ac:dyDescent="0.3">
      <c r="B14" s="74"/>
      <c r="C14" s="42"/>
      <c r="D14" s="20"/>
      <c r="E14" s="19"/>
      <c r="G14" s="2"/>
      <c r="H14" s="2" t="s">
        <v>1</v>
      </c>
      <c r="I14" s="2" t="s">
        <v>2</v>
      </c>
      <c r="J14" s="2"/>
      <c r="K14" s="2" t="s">
        <v>3</v>
      </c>
      <c r="L14" s="2" t="s">
        <v>4</v>
      </c>
      <c r="M14" s="2" t="s">
        <v>5</v>
      </c>
      <c r="N14" s="2" t="s">
        <v>6</v>
      </c>
      <c r="O14" s="2" t="s">
        <v>7</v>
      </c>
      <c r="P14" s="2" t="s">
        <v>8</v>
      </c>
    </row>
    <row r="15" spans="2:16" s="3" customFormat="1" x14ac:dyDescent="0.3">
      <c r="B15" s="74"/>
      <c r="C15" s="38" t="s">
        <v>203</v>
      </c>
      <c r="D15" s="188" t="s">
        <v>699</v>
      </c>
      <c r="E15" s="19"/>
      <c r="G15" s="2"/>
      <c r="H15" s="4" t="s">
        <v>9</v>
      </c>
      <c r="I15" s="2" t="s">
        <v>10</v>
      </c>
      <c r="J15" s="2" t="s">
        <v>11</v>
      </c>
      <c r="K15" s="2" t="s">
        <v>12</v>
      </c>
      <c r="L15" s="2">
        <v>1</v>
      </c>
      <c r="M15" s="2">
        <v>1</v>
      </c>
      <c r="N15" s="2" t="s">
        <v>13</v>
      </c>
      <c r="O15" s="2" t="s">
        <v>14</v>
      </c>
      <c r="P15" s="2" t="s">
        <v>15</v>
      </c>
    </row>
    <row r="16" spans="2:16" s="3" customFormat="1" x14ac:dyDescent="0.3">
      <c r="B16" s="365" t="s">
        <v>269</v>
      </c>
      <c r="C16" s="366"/>
      <c r="D16" s="188" t="s">
        <v>668</v>
      </c>
      <c r="E16" s="19"/>
      <c r="G16" s="2"/>
      <c r="H16" s="4" t="s">
        <v>16</v>
      </c>
      <c r="I16" s="2" t="s">
        <v>17</v>
      </c>
      <c r="J16" s="2" t="s">
        <v>18</v>
      </c>
      <c r="K16" s="2" t="s">
        <v>19</v>
      </c>
      <c r="L16" s="2">
        <v>2</v>
      </c>
      <c r="M16" s="2">
        <v>2</v>
      </c>
      <c r="N16" s="2" t="s">
        <v>20</v>
      </c>
      <c r="O16" s="2" t="s">
        <v>21</v>
      </c>
      <c r="P16" s="2" t="s">
        <v>22</v>
      </c>
    </row>
    <row r="17" spans="2:16" s="3" customFormat="1" x14ac:dyDescent="0.3">
      <c r="B17" s="74"/>
      <c r="C17" s="38" t="s">
        <v>209</v>
      </c>
      <c r="D17" s="7" t="s">
        <v>669</v>
      </c>
      <c r="E17" s="19"/>
      <c r="G17" s="2"/>
      <c r="H17" s="4" t="s">
        <v>23</v>
      </c>
      <c r="I17" s="2" t="s">
        <v>24</v>
      </c>
      <c r="J17" s="2"/>
      <c r="K17" s="2" t="s">
        <v>25</v>
      </c>
      <c r="L17" s="2">
        <v>3</v>
      </c>
      <c r="M17" s="2">
        <v>3</v>
      </c>
      <c r="N17" s="2" t="s">
        <v>26</v>
      </c>
      <c r="O17" s="2" t="s">
        <v>27</v>
      </c>
      <c r="P17" s="2" t="s">
        <v>28</v>
      </c>
    </row>
    <row r="18" spans="2:16" s="3" customFormat="1" ht="14.5" thickBot="1" x14ac:dyDescent="0.35">
      <c r="B18" s="75"/>
      <c r="C18" s="37" t="s">
        <v>204</v>
      </c>
      <c r="D18" s="68" t="s">
        <v>118</v>
      </c>
      <c r="E18" s="19"/>
      <c r="G18" s="2"/>
      <c r="H18" s="4" t="s">
        <v>29</v>
      </c>
      <c r="I18" s="2"/>
      <c r="J18" s="2"/>
      <c r="K18" s="2" t="s">
        <v>30</v>
      </c>
      <c r="L18" s="2">
        <v>5</v>
      </c>
      <c r="M18" s="2">
        <v>5</v>
      </c>
      <c r="N18" s="2" t="s">
        <v>31</v>
      </c>
      <c r="O18" s="2" t="s">
        <v>32</v>
      </c>
      <c r="P18" s="2" t="s">
        <v>33</v>
      </c>
    </row>
    <row r="19" spans="2:16" s="3" customFormat="1" ht="28.5" thickBot="1" x14ac:dyDescent="0.35">
      <c r="B19" s="368" t="s">
        <v>205</v>
      </c>
      <c r="C19" s="369"/>
      <c r="D19" s="189" t="s">
        <v>670</v>
      </c>
      <c r="E19" s="19"/>
      <c r="G19" s="2"/>
      <c r="H19" s="4" t="s">
        <v>34</v>
      </c>
      <c r="I19" s="2"/>
      <c r="J19" s="2"/>
      <c r="K19" s="2" t="s">
        <v>35</v>
      </c>
      <c r="L19" s="2"/>
      <c r="M19" s="2"/>
      <c r="N19" s="2"/>
      <c r="O19" s="2" t="s">
        <v>36</v>
      </c>
      <c r="P19" s="2" t="s">
        <v>37</v>
      </c>
    </row>
    <row r="20" spans="2:16" s="3" customFormat="1" x14ac:dyDescent="0.3">
      <c r="B20" s="74"/>
      <c r="C20" s="37"/>
      <c r="D20" s="20"/>
      <c r="E20" s="35"/>
      <c r="F20" s="4"/>
      <c r="G20" s="2"/>
      <c r="H20" s="2"/>
      <c r="J20" s="2"/>
      <c r="K20" s="2"/>
      <c r="L20" s="2"/>
      <c r="M20" s="2" t="s">
        <v>38</v>
      </c>
      <c r="N20" s="2" t="s">
        <v>39</v>
      </c>
    </row>
    <row r="21" spans="2:16" s="3" customFormat="1" x14ac:dyDescent="0.3">
      <c r="B21" s="74"/>
      <c r="C21" s="76" t="s">
        <v>208</v>
      </c>
      <c r="D21" s="20"/>
      <c r="E21" s="35"/>
      <c r="F21" s="4"/>
      <c r="G21" s="2"/>
      <c r="H21" s="2"/>
      <c r="J21" s="2"/>
      <c r="K21" s="2"/>
      <c r="L21" s="2"/>
      <c r="M21" s="2" t="s">
        <v>40</v>
      </c>
      <c r="N21" s="2" t="s">
        <v>41</v>
      </c>
    </row>
    <row r="22" spans="2:16" s="3" customFormat="1" ht="14.5" thickBot="1" x14ac:dyDescent="0.35">
      <c r="B22" s="74"/>
      <c r="C22" s="77" t="s">
        <v>211</v>
      </c>
      <c r="D22" s="20"/>
      <c r="E22" s="19"/>
      <c r="G22" s="2"/>
      <c r="H22" s="4" t="s">
        <v>42</v>
      </c>
      <c r="I22" s="2"/>
      <c r="J22" s="2"/>
      <c r="L22" s="2"/>
      <c r="M22" s="2"/>
      <c r="N22" s="2"/>
      <c r="O22" s="2" t="s">
        <v>43</v>
      </c>
      <c r="P22" s="2" t="s">
        <v>44</v>
      </c>
    </row>
    <row r="23" spans="2:16" s="3" customFormat="1" x14ac:dyDescent="0.3">
      <c r="B23" s="365" t="s">
        <v>210</v>
      </c>
      <c r="C23" s="366"/>
      <c r="D23" s="363" t="s">
        <v>672</v>
      </c>
      <c r="E23" s="19"/>
      <c r="G23" s="2"/>
      <c r="H23" s="4"/>
      <c r="I23" s="2"/>
      <c r="J23" s="2"/>
      <c r="L23" s="2"/>
      <c r="M23" s="2"/>
      <c r="N23" s="2"/>
      <c r="O23" s="2"/>
      <c r="P23" s="2"/>
    </row>
    <row r="24" spans="2:16" s="3" customFormat="1" ht="4.5" customHeight="1" x14ac:dyDescent="0.3">
      <c r="B24" s="365"/>
      <c r="C24" s="366"/>
      <c r="D24" s="364"/>
      <c r="E24" s="19"/>
      <c r="G24" s="2"/>
      <c r="H24" s="4"/>
      <c r="I24" s="2"/>
      <c r="J24" s="2"/>
      <c r="L24" s="2"/>
      <c r="M24" s="2"/>
      <c r="N24" s="2"/>
      <c r="O24" s="2"/>
      <c r="P24" s="2"/>
    </row>
    <row r="25" spans="2:16" s="3" customFormat="1" x14ac:dyDescent="0.3">
      <c r="B25" s="365" t="s">
        <v>275</v>
      </c>
      <c r="C25" s="366"/>
      <c r="D25" s="190" t="s">
        <v>671</v>
      </c>
      <c r="E25" s="19"/>
      <c r="F25" s="2"/>
      <c r="G25" s="4"/>
      <c r="H25" s="2"/>
      <c r="I25" s="2"/>
      <c r="K25" s="2"/>
      <c r="L25" s="2"/>
      <c r="M25" s="2"/>
      <c r="N25" s="2" t="s">
        <v>45</v>
      </c>
      <c r="O25" s="2" t="s">
        <v>46</v>
      </c>
    </row>
    <row r="26" spans="2:16" s="3" customFormat="1" x14ac:dyDescent="0.3">
      <c r="B26" s="365" t="s">
        <v>212</v>
      </c>
      <c r="C26" s="366"/>
      <c r="D26" s="190" t="s">
        <v>673</v>
      </c>
      <c r="E26" s="19"/>
      <c r="F26" s="2"/>
      <c r="G26" s="4"/>
      <c r="H26" s="2"/>
      <c r="I26" s="2"/>
      <c r="K26" s="2"/>
      <c r="L26" s="2"/>
      <c r="M26" s="2"/>
      <c r="N26" s="2" t="s">
        <v>47</v>
      </c>
      <c r="O26" s="2" t="s">
        <v>48</v>
      </c>
    </row>
    <row r="27" spans="2:16" s="3" customFormat="1" x14ac:dyDescent="0.3">
      <c r="B27" s="365" t="s">
        <v>274</v>
      </c>
      <c r="C27" s="366"/>
      <c r="D27" s="191" t="s">
        <v>828</v>
      </c>
      <c r="E27" s="39"/>
      <c r="F27" s="2"/>
      <c r="G27" s="4"/>
      <c r="H27" s="2"/>
      <c r="I27" s="2"/>
      <c r="J27" s="2"/>
      <c r="K27" s="2"/>
      <c r="L27" s="2"/>
      <c r="M27" s="2"/>
      <c r="N27" s="2"/>
      <c r="O27" s="2"/>
    </row>
    <row r="28" spans="2:16" s="3" customFormat="1" ht="14.5" thickBot="1" x14ac:dyDescent="0.35">
      <c r="B28" s="74"/>
      <c r="C28" s="38" t="s">
        <v>277</v>
      </c>
      <c r="D28" s="192" t="s">
        <v>906</v>
      </c>
      <c r="E28" s="19"/>
      <c r="F28" s="2"/>
      <c r="G28" s="4"/>
      <c r="H28" s="2"/>
      <c r="I28" s="2"/>
      <c r="J28" s="2"/>
      <c r="K28" s="2"/>
      <c r="L28" s="2"/>
      <c r="M28" s="2"/>
      <c r="N28" s="2"/>
      <c r="O28" s="2"/>
    </row>
    <row r="29" spans="2:16" s="3" customFormat="1" x14ac:dyDescent="0.3">
      <c r="B29" s="74"/>
      <c r="C29" s="42"/>
      <c r="D29" s="40"/>
      <c r="E29" s="19"/>
      <c r="F29" s="2"/>
      <c r="G29" s="4"/>
      <c r="H29" s="2"/>
      <c r="I29" s="2"/>
      <c r="J29" s="2"/>
      <c r="K29" s="2"/>
      <c r="L29" s="2"/>
      <c r="M29" s="2"/>
      <c r="N29" s="2"/>
      <c r="O29" s="2"/>
    </row>
    <row r="30" spans="2:16" s="3" customFormat="1" ht="14.5" thickBot="1" x14ac:dyDescent="0.35">
      <c r="B30" s="74"/>
      <c r="C30" s="42"/>
      <c r="D30" s="41" t="s">
        <v>49</v>
      </c>
      <c r="E30" s="19"/>
      <c r="G30" s="2"/>
      <c r="H30" s="4" t="s">
        <v>50</v>
      </c>
      <c r="I30" s="2"/>
      <c r="J30" s="2"/>
      <c r="K30" s="2"/>
      <c r="L30" s="2"/>
      <c r="M30" s="2"/>
      <c r="N30" s="2"/>
      <c r="O30" s="2"/>
      <c r="P30" s="2"/>
    </row>
    <row r="31" spans="2:16" s="3" customFormat="1" ht="287.64999999999998" customHeight="1" x14ac:dyDescent="0.3">
      <c r="B31" s="74"/>
      <c r="C31" s="42"/>
      <c r="D31" s="196" t="s">
        <v>829</v>
      </c>
      <c r="E31" s="19"/>
      <c r="F31" s="5"/>
      <c r="G31" s="2"/>
      <c r="H31" s="4" t="s">
        <v>51</v>
      </c>
      <c r="I31" s="2"/>
      <c r="J31" s="2"/>
      <c r="K31" s="2"/>
      <c r="L31" s="2"/>
      <c r="M31" s="2"/>
      <c r="N31" s="2"/>
      <c r="O31" s="2"/>
      <c r="P31" s="2"/>
    </row>
    <row r="32" spans="2:16" s="3" customFormat="1" ht="17.149999999999999" customHeight="1" x14ac:dyDescent="0.3">
      <c r="B32" s="74"/>
      <c r="C32" s="42"/>
      <c r="D32" s="211" t="s">
        <v>855</v>
      </c>
      <c r="E32" s="19"/>
      <c r="F32" s="5"/>
      <c r="G32" s="2"/>
      <c r="H32" s="4"/>
      <c r="I32" s="2"/>
      <c r="J32" s="2"/>
      <c r="K32" s="2"/>
      <c r="L32" s="2"/>
      <c r="M32" s="2"/>
      <c r="N32" s="2"/>
      <c r="O32" s="2"/>
      <c r="P32" s="2"/>
    </row>
    <row r="33" spans="2:16" s="3" customFormat="1" ht="17.149999999999999" customHeight="1" x14ac:dyDescent="0.3">
      <c r="B33" s="74"/>
      <c r="C33" s="42"/>
      <c r="D33" s="211" t="s">
        <v>854</v>
      </c>
      <c r="E33" s="19"/>
      <c r="F33" s="214"/>
      <c r="G33" s="300"/>
      <c r="H33" s="4"/>
      <c r="I33" s="2"/>
      <c r="J33" s="2"/>
      <c r="K33" s="2"/>
      <c r="L33" s="2"/>
      <c r="M33" s="2"/>
      <c r="N33" s="2"/>
      <c r="O33" s="2"/>
      <c r="P33" s="2"/>
    </row>
    <row r="34" spans="2:16" s="3" customFormat="1" ht="14.5" x14ac:dyDescent="0.3">
      <c r="B34" s="74"/>
      <c r="C34" s="42"/>
      <c r="D34" s="211" t="s">
        <v>826</v>
      </c>
      <c r="E34" s="19"/>
      <c r="F34" s="5"/>
      <c r="G34" s="2"/>
      <c r="H34" s="4"/>
      <c r="I34" s="2"/>
      <c r="J34" s="2"/>
      <c r="K34" s="2"/>
      <c r="L34" s="2"/>
      <c r="M34" s="2"/>
      <c r="N34" s="2"/>
      <c r="O34" s="2"/>
      <c r="P34" s="2"/>
    </row>
    <row r="35" spans="2:16" s="3" customFormat="1" ht="14.5" x14ac:dyDescent="0.3">
      <c r="B35" s="74"/>
      <c r="C35" s="42"/>
      <c r="D35" s="211" t="s">
        <v>858</v>
      </c>
      <c r="E35" s="19"/>
      <c r="F35" s="5"/>
      <c r="G35" s="2"/>
      <c r="H35" s="4"/>
      <c r="I35" s="2"/>
      <c r="J35" s="2"/>
      <c r="K35" s="2"/>
      <c r="L35" s="2"/>
      <c r="M35" s="2"/>
      <c r="N35" s="2"/>
      <c r="O35" s="2"/>
      <c r="P35" s="2"/>
    </row>
    <row r="36" spans="2:16" s="3" customFormat="1" ht="21.65" customHeight="1" thickBot="1" x14ac:dyDescent="0.35">
      <c r="B36" s="74"/>
      <c r="C36" s="42"/>
      <c r="D36" s="260" t="s">
        <v>700</v>
      </c>
      <c r="E36" s="19"/>
      <c r="G36" s="2"/>
      <c r="H36" s="4"/>
      <c r="I36" s="2"/>
      <c r="J36" s="2"/>
      <c r="K36" s="2"/>
      <c r="L36" s="2"/>
      <c r="M36" s="2"/>
      <c r="N36" s="2"/>
      <c r="O36" s="2"/>
      <c r="P36" s="2"/>
    </row>
    <row r="37" spans="2:16" s="3" customFormat="1" ht="32.25" customHeight="1" thickBot="1" x14ac:dyDescent="0.35">
      <c r="B37" s="365" t="s">
        <v>52</v>
      </c>
      <c r="C37" s="367"/>
      <c r="D37" s="20"/>
      <c r="E37" s="19"/>
      <c r="G37" s="2"/>
      <c r="H37" s="4" t="s">
        <v>53</v>
      </c>
      <c r="I37" s="2"/>
      <c r="J37" s="2"/>
      <c r="K37" s="2"/>
      <c r="L37" s="2"/>
      <c r="M37" s="2"/>
      <c r="N37" s="2"/>
      <c r="O37" s="2"/>
      <c r="P37" s="2"/>
    </row>
    <row r="38" spans="2:16" s="3" customFormat="1" ht="17.25" customHeight="1" thickBot="1" x14ac:dyDescent="0.35">
      <c r="B38" s="74"/>
      <c r="C38" s="42"/>
      <c r="D38" s="193" t="s">
        <v>674</v>
      </c>
      <c r="E38" s="19"/>
      <c r="G38" s="2"/>
      <c r="H38" s="4" t="s">
        <v>54</v>
      </c>
      <c r="I38" s="2"/>
      <c r="J38" s="2"/>
      <c r="K38" s="2"/>
      <c r="L38" s="2"/>
      <c r="M38" s="2"/>
      <c r="N38" s="2"/>
      <c r="O38" s="2"/>
      <c r="P38" s="2"/>
    </row>
    <row r="39" spans="2:16" s="3" customFormat="1" x14ac:dyDescent="0.3">
      <c r="B39" s="74"/>
      <c r="C39" s="42"/>
      <c r="D39" s="20"/>
      <c r="E39" s="19"/>
      <c r="F39" s="5"/>
      <c r="G39" s="2"/>
      <c r="H39" s="4" t="s">
        <v>55</v>
      </c>
      <c r="I39" s="2"/>
      <c r="J39" s="2"/>
      <c r="K39" s="2"/>
      <c r="L39" s="2"/>
      <c r="M39" s="2"/>
      <c r="N39" s="2"/>
      <c r="O39" s="2"/>
      <c r="P39" s="2"/>
    </row>
    <row r="40" spans="2:16" s="3" customFormat="1" x14ac:dyDescent="0.3">
      <c r="B40" s="74"/>
      <c r="C40" s="78" t="s">
        <v>56</v>
      </c>
      <c r="D40" s="20"/>
      <c r="E40" s="19"/>
      <c r="G40" s="2"/>
      <c r="H40" s="4" t="s">
        <v>57</v>
      </c>
      <c r="I40" s="2"/>
      <c r="J40" s="2"/>
      <c r="K40" s="2"/>
      <c r="L40" s="2"/>
      <c r="M40" s="2"/>
      <c r="N40" s="2"/>
      <c r="O40" s="2"/>
      <c r="P40" s="2"/>
    </row>
    <row r="41" spans="2:16" s="3" customFormat="1" ht="31.5" customHeight="1" thickBot="1" x14ac:dyDescent="0.35">
      <c r="B41" s="365" t="s">
        <v>718</v>
      </c>
      <c r="C41" s="367"/>
      <c r="D41" s="20"/>
      <c r="E41" s="19"/>
      <c r="G41" s="2"/>
      <c r="H41" s="4" t="s">
        <v>58</v>
      </c>
      <c r="I41" s="2"/>
      <c r="J41" s="2"/>
      <c r="K41" s="2"/>
      <c r="L41" s="2"/>
      <c r="M41" s="2"/>
      <c r="N41" s="2"/>
      <c r="O41" s="2"/>
      <c r="P41" s="2"/>
    </row>
    <row r="42" spans="2:16" s="3" customFormat="1" x14ac:dyDescent="0.3">
      <c r="B42" s="74"/>
      <c r="C42" s="42" t="s">
        <v>59</v>
      </c>
      <c r="D42" s="8" t="s">
        <v>680</v>
      </c>
      <c r="E42" s="19"/>
      <c r="G42" s="2"/>
      <c r="H42" s="4" t="s">
        <v>60</v>
      </c>
      <c r="I42" s="2"/>
      <c r="J42" s="2"/>
      <c r="K42" s="2"/>
      <c r="L42" s="2"/>
      <c r="M42" s="2"/>
      <c r="N42" s="2"/>
      <c r="O42" s="2"/>
      <c r="P42" s="2"/>
    </row>
    <row r="43" spans="2:16" s="3" customFormat="1" ht="14.5" x14ac:dyDescent="0.35">
      <c r="B43" s="74"/>
      <c r="C43" s="42" t="s">
        <v>61</v>
      </c>
      <c r="D43" s="194" t="s">
        <v>675</v>
      </c>
      <c r="E43" s="19"/>
      <c r="G43" s="2"/>
      <c r="H43" s="4" t="s">
        <v>62</v>
      </c>
      <c r="I43" s="2"/>
      <c r="J43" s="2"/>
      <c r="K43" s="2"/>
      <c r="L43" s="2"/>
      <c r="M43" s="2"/>
      <c r="N43" s="2"/>
      <c r="O43" s="2"/>
      <c r="P43" s="2"/>
    </row>
    <row r="44" spans="2:16" s="3" customFormat="1" ht="14.5" thickBot="1" x14ac:dyDescent="0.35">
      <c r="B44" s="74"/>
      <c r="C44" s="42" t="s">
        <v>63</v>
      </c>
      <c r="D44" s="9" t="s">
        <v>676</v>
      </c>
      <c r="E44" s="19"/>
      <c r="G44" s="2"/>
      <c r="H44" s="4" t="s">
        <v>64</v>
      </c>
      <c r="I44" s="2"/>
      <c r="J44" s="2"/>
      <c r="K44" s="2"/>
      <c r="L44" s="2"/>
      <c r="M44" s="2"/>
      <c r="N44" s="2"/>
      <c r="O44" s="2"/>
      <c r="P44" s="2"/>
    </row>
    <row r="45" spans="2:16" s="3" customFormat="1" ht="15" customHeight="1" thickBot="1" x14ac:dyDescent="0.35">
      <c r="B45" s="74"/>
      <c r="C45" s="38" t="s">
        <v>207</v>
      </c>
      <c r="D45" s="20"/>
      <c r="E45" s="19"/>
      <c r="G45" s="2"/>
      <c r="H45" s="4" t="s">
        <v>65</v>
      </c>
      <c r="I45" s="2"/>
      <c r="J45" s="2"/>
      <c r="K45" s="2"/>
      <c r="L45" s="2"/>
      <c r="M45" s="2"/>
      <c r="N45" s="2"/>
      <c r="O45" s="2"/>
      <c r="P45" s="2"/>
    </row>
    <row r="46" spans="2:16" s="3" customFormat="1" x14ac:dyDescent="0.3">
      <c r="B46" s="74"/>
      <c r="C46" s="42" t="s">
        <v>59</v>
      </c>
      <c r="D46" s="8" t="s">
        <v>726</v>
      </c>
      <c r="E46" s="19"/>
      <c r="G46" s="2"/>
      <c r="H46" s="4" t="s">
        <v>66</v>
      </c>
      <c r="I46" s="2"/>
      <c r="J46" s="2"/>
      <c r="K46" s="2"/>
      <c r="L46" s="2"/>
      <c r="M46" s="2"/>
      <c r="N46" s="2"/>
      <c r="O46" s="2"/>
      <c r="P46" s="2"/>
    </row>
    <row r="47" spans="2:16" s="3" customFormat="1" ht="14.5" x14ac:dyDescent="0.35">
      <c r="B47" s="74"/>
      <c r="C47" s="42" t="s">
        <v>61</v>
      </c>
      <c r="D47" s="194" t="s">
        <v>677</v>
      </c>
      <c r="E47" s="19"/>
      <c r="G47" s="2"/>
      <c r="H47" s="4" t="s">
        <v>67</v>
      </c>
      <c r="I47" s="2"/>
      <c r="J47" s="2"/>
      <c r="K47" s="2"/>
      <c r="L47" s="2"/>
      <c r="M47" s="2"/>
      <c r="N47" s="2"/>
      <c r="O47" s="2"/>
      <c r="P47" s="2"/>
    </row>
    <row r="48" spans="2:16" s="3" customFormat="1" ht="14.5" thickBot="1" x14ac:dyDescent="0.35">
      <c r="B48" s="74"/>
      <c r="C48" s="42" t="s">
        <v>63</v>
      </c>
      <c r="D48" s="195" t="s">
        <v>676</v>
      </c>
      <c r="E48" s="19"/>
      <c r="G48" s="2"/>
      <c r="H48" s="4" t="s">
        <v>68</v>
      </c>
      <c r="I48" s="2"/>
      <c r="J48" s="2"/>
      <c r="K48" s="2"/>
      <c r="L48" s="2"/>
      <c r="M48" s="2"/>
      <c r="N48" s="2"/>
      <c r="O48" s="2"/>
      <c r="P48" s="2"/>
    </row>
    <row r="49" spans="1:16" s="3" customFormat="1" ht="14.5" thickBot="1" x14ac:dyDescent="0.35">
      <c r="B49" s="74"/>
      <c r="C49" s="38" t="s">
        <v>276</v>
      </c>
      <c r="D49" s="20"/>
      <c r="E49" s="19"/>
      <c r="G49" s="2"/>
      <c r="H49" s="4" t="s">
        <v>69</v>
      </c>
      <c r="I49" s="2"/>
      <c r="J49" s="2"/>
      <c r="K49" s="2"/>
      <c r="L49" s="2"/>
      <c r="M49" s="2"/>
      <c r="N49" s="2"/>
      <c r="O49" s="2"/>
      <c r="P49" s="2"/>
    </row>
    <row r="50" spans="1:16" s="3" customFormat="1" x14ac:dyDescent="0.3">
      <c r="B50" s="74"/>
      <c r="C50" s="42" t="s">
        <v>59</v>
      </c>
      <c r="D50" s="8" t="s">
        <v>733</v>
      </c>
      <c r="E50" s="19"/>
      <c r="G50" s="2"/>
      <c r="H50" s="4" t="s">
        <v>70</v>
      </c>
      <c r="I50" s="2"/>
      <c r="J50" s="2"/>
      <c r="K50" s="2"/>
      <c r="L50" s="2"/>
      <c r="M50" s="2"/>
      <c r="N50" s="2"/>
      <c r="O50" s="2"/>
      <c r="P50" s="2"/>
    </row>
    <row r="51" spans="1:16" s="3" customFormat="1" ht="14.5" x14ac:dyDescent="0.35">
      <c r="B51" s="74"/>
      <c r="C51" s="42" t="s">
        <v>61</v>
      </c>
      <c r="D51" s="194" t="s">
        <v>734</v>
      </c>
      <c r="E51" s="19"/>
      <c r="G51" s="2"/>
      <c r="H51" s="4" t="s">
        <v>71</v>
      </c>
      <c r="I51" s="2"/>
      <c r="J51" s="2"/>
      <c r="K51" s="2"/>
      <c r="L51" s="2"/>
      <c r="M51" s="2"/>
      <c r="N51" s="2"/>
      <c r="O51" s="2"/>
      <c r="P51" s="2"/>
    </row>
    <row r="52" spans="1:16" ht="14.5" thickBot="1" x14ac:dyDescent="0.35">
      <c r="A52" s="3"/>
      <c r="B52" s="74"/>
      <c r="C52" s="42" t="s">
        <v>63</v>
      </c>
      <c r="D52" s="9" t="s">
        <v>869</v>
      </c>
      <c r="E52" s="19"/>
      <c r="H52" s="4" t="s">
        <v>72</v>
      </c>
    </row>
    <row r="53" spans="1:16" s="3" customFormat="1" ht="14.5" thickBot="1" x14ac:dyDescent="0.35">
      <c r="B53" s="74"/>
      <c r="C53" s="38" t="s">
        <v>276</v>
      </c>
      <c r="D53" s="20"/>
      <c r="E53" s="19"/>
      <c r="G53" s="2"/>
      <c r="H53" s="4" t="s">
        <v>69</v>
      </c>
      <c r="I53" s="2"/>
      <c r="J53" s="2"/>
      <c r="K53" s="2"/>
      <c r="L53" s="2"/>
      <c r="M53" s="2"/>
      <c r="N53" s="2"/>
      <c r="O53" s="2"/>
      <c r="P53" s="2"/>
    </row>
    <row r="54" spans="1:16" s="3" customFormat="1" x14ac:dyDescent="0.3">
      <c r="B54" s="74"/>
      <c r="C54" s="42" t="s">
        <v>59</v>
      </c>
      <c r="D54" s="8" t="s">
        <v>868</v>
      </c>
      <c r="E54" s="19"/>
      <c r="G54" s="2"/>
      <c r="H54" s="4" t="s">
        <v>70</v>
      </c>
      <c r="I54" s="2"/>
      <c r="J54" s="2"/>
      <c r="K54" s="2"/>
      <c r="L54" s="2"/>
      <c r="M54" s="2"/>
      <c r="N54" s="2"/>
      <c r="O54" s="2"/>
      <c r="P54" s="2"/>
    </row>
    <row r="55" spans="1:16" s="3" customFormat="1" ht="14.5" x14ac:dyDescent="0.35">
      <c r="B55" s="74"/>
      <c r="C55" s="42" t="s">
        <v>61</v>
      </c>
      <c r="D55" s="194" t="s">
        <v>867</v>
      </c>
      <c r="E55" s="19"/>
      <c r="G55" s="2"/>
      <c r="H55" s="4" t="s">
        <v>71</v>
      </c>
      <c r="I55" s="2"/>
      <c r="J55" s="2"/>
      <c r="K55" s="2"/>
      <c r="L55" s="2"/>
      <c r="M55" s="2"/>
      <c r="N55" s="2"/>
      <c r="O55" s="2"/>
      <c r="P55" s="2"/>
    </row>
    <row r="56" spans="1:16" ht="14.5" thickBot="1" x14ac:dyDescent="0.35">
      <c r="A56" s="3"/>
      <c r="B56" s="74"/>
      <c r="C56" s="42" t="s">
        <v>63</v>
      </c>
      <c r="D56" s="9" t="s">
        <v>871</v>
      </c>
      <c r="E56" s="19"/>
      <c r="H56" s="4" t="s">
        <v>72</v>
      </c>
    </row>
    <row r="57" spans="1:16" ht="14.5" thickBot="1" x14ac:dyDescent="0.35">
      <c r="B57" s="74"/>
      <c r="C57" s="38" t="s">
        <v>206</v>
      </c>
      <c r="D57" s="20"/>
      <c r="E57" s="19"/>
      <c r="H57" s="4" t="s">
        <v>73</v>
      </c>
    </row>
    <row r="58" spans="1:16" x14ac:dyDescent="0.3">
      <c r="B58" s="74"/>
      <c r="C58" s="42" t="s">
        <v>59</v>
      </c>
      <c r="D58" s="8" t="s">
        <v>681</v>
      </c>
      <c r="E58" s="19"/>
      <c r="H58" s="4" t="s">
        <v>74</v>
      </c>
    </row>
    <row r="59" spans="1:16" ht="14.5" x14ac:dyDescent="0.35">
      <c r="B59" s="74"/>
      <c r="C59" s="42" t="s">
        <v>61</v>
      </c>
      <c r="D59" s="194" t="s">
        <v>678</v>
      </c>
      <c r="E59" s="19"/>
      <c r="H59" s="4" t="s">
        <v>75</v>
      </c>
    </row>
    <row r="60" spans="1:16" ht="14.5" thickBot="1" x14ac:dyDescent="0.35">
      <c r="B60" s="74"/>
      <c r="C60" s="42" t="s">
        <v>63</v>
      </c>
      <c r="D60" s="9" t="s">
        <v>679</v>
      </c>
      <c r="E60" s="19"/>
      <c r="H60" s="4" t="s">
        <v>76</v>
      </c>
    </row>
    <row r="61" spans="1:16" ht="14.5" thickBot="1" x14ac:dyDescent="0.35">
      <c r="B61" s="74"/>
      <c r="C61" s="38" t="s">
        <v>206</v>
      </c>
      <c r="D61" s="20"/>
      <c r="E61" s="19"/>
      <c r="H61" s="4" t="s">
        <v>77</v>
      </c>
    </row>
    <row r="62" spans="1:16" x14ac:dyDescent="0.3">
      <c r="B62" s="74"/>
      <c r="C62" s="42" t="s">
        <v>59</v>
      </c>
      <c r="D62" s="8" t="s">
        <v>827</v>
      </c>
      <c r="E62" s="19"/>
      <c r="H62" s="4" t="s">
        <v>78</v>
      </c>
    </row>
    <row r="63" spans="1:16" ht="14.5" x14ac:dyDescent="0.35">
      <c r="B63" s="74"/>
      <c r="C63" s="42" t="s">
        <v>61</v>
      </c>
      <c r="D63" s="194" t="s">
        <v>735</v>
      </c>
      <c r="E63" s="19"/>
      <c r="H63" s="4" t="s">
        <v>79</v>
      </c>
    </row>
    <row r="64" spans="1:16" ht="14.5" thickBot="1" x14ac:dyDescent="0.35">
      <c r="B64" s="74"/>
      <c r="C64" s="42" t="s">
        <v>63</v>
      </c>
      <c r="D64" s="9">
        <v>42278</v>
      </c>
      <c r="E64" s="19"/>
      <c r="H64" s="4" t="s">
        <v>80</v>
      </c>
    </row>
    <row r="65" spans="2:8" ht="14.5" thickBot="1" x14ac:dyDescent="0.35">
      <c r="B65" s="74"/>
      <c r="C65" s="38" t="s">
        <v>206</v>
      </c>
      <c r="D65" s="20"/>
      <c r="E65" s="19"/>
      <c r="H65" s="4" t="s">
        <v>81</v>
      </c>
    </row>
    <row r="66" spans="2:8" x14ac:dyDescent="0.3">
      <c r="B66" s="74"/>
      <c r="C66" s="42" t="s">
        <v>59</v>
      </c>
      <c r="D66" s="8" t="s">
        <v>857</v>
      </c>
      <c r="E66" s="19"/>
      <c r="H66" s="4" t="s">
        <v>82</v>
      </c>
    </row>
    <row r="67" spans="2:8" ht="14.5" x14ac:dyDescent="0.35">
      <c r="B67" s="74"/>
      <c r="C67" s="42" t="s">
        <v>61</v>
      </c>
      <c r="D67" s="194" t="s">
        <v>856</v>
      </c>
      <c r="E67" s="19"/>
      <c r="H67" s="4" t="s">
        <v>83</v>
      </c>
    </row>
    <row r="68" spans="2:8" ht="14.5" thickBot="1" x14ac:dyDescent="0.35">
      <c r="B68" s="74"/>
      <c r="C68" s="42" t="s">
        <v>63</v>
      </c>
      <c r="D68" s="9" t="s">
        <v>870</v>
      </c>
      <c r="E68" s="19"/>
      <c r="H68" s="4" t="s">
        <v>84</v>
      </c>
    </row>
    <row r="69" spans="2:8" ht="14.5" thickBot="1" x14ac:dyDescent="0.35">
      <c r="B69" s="79"/>
      <c r="C69" s="80"/>
      <c r="D69" s="43"/>
      <c r="E69" s="21"/>
      <c r="H69" s="4" t="s">
        <v>85</v>
      </c>
    </row>
    <row r="70" spans="2:8" x14ac:dyDescent="0.3">
      <c r="H70" s="4" t="s">
        <v>86</v>
      </c>
    </row>
    <row r="71" spans="2:8" x14ac:dyDescent="0.3">
      <c r="H71" s="4" t="s">
        <v>87</v>
      </c>
    </row>
    <row r="72" spans="2:8" x14ac:dyDescent="0.3">
      <c r="H72" s="4" t="s">
        <v>88</v>
      </c>
    </row>
    <row r="73" spans="2:8" x14ac:dyDescent="0.3">
      <c r="H73" s="4" t="s">
        <v>89</v>
      </c>
    </row>
    <row r="74" spans="2:8" x14ac:dyDescent="0.3">
      <c r="H74" s="4" t="s">
        <v>90</v>
      </c>
    </row>
    <row r="75" spans="2:8" x14ac:dyDescent="0.3">
      <c r="H75" s="4" t="s">
        <v>91</v>
      </c>
    </row>
    <row r="76" spans="2:8" x14ac:dyDescent="0.3">
      <c r="H76" s="4" t="s">
        <v>92</v>
      </c>
    </row>
    <row r="77" spans="2:8" x14ac:dyDescent="0.3">
      <c r="H77" s="4" t="s">
        <v>93</v>
      </c>
    </row>
    <row r="78" spans="2:8" x14ac:dyDescent="0.3">
      <c r="H78" s="4" t="s">
        <v>94</v>
      </c>
    </row>
    <row r="79" spans="2:8" x14ac:dyDescent="0.3">
      <c r="H79" s="4" t="s">
        <v>95</v>
      </c>
    </row>
    <row r="80" spans="2:8" x14ac:dyDescent="0.3">
      <c r="H80" s="4" t="s">
        <v>96</v>
      </c>
    </row>
    <row r="81" spans="8:8" x14ac:dyDescent="0.3">
      <c r="H81" s="4" t="s">
        <v>97</v>
      </c>
    </row>
    <row r="82" spans="8:8" x14ac:dyDescent="0.3">
      <c r="H82" s="4" t="s">
        <v>98</v>
      </c>
    </row>
    <row r="83" spans="8:8" x14ac:dyDescent="0.3">
      <c r="H83" s="4" t="s">
        <v>99</v>
      </c>
    </row>
    <row r="84" spans="8:8" x14ac:dyDescent="0.3">
      <c r="H84" s="4" t="s">
        <v>100</v>
      </c>
    </row>
    <row r="85" spans="8:8" x14ac:dyDescent="0.3">
      <c r="H85" s="4" t="s">
        <v>101</v>
      </c>
    </row>
    <row r="86" spans="8:8" x14ac:dyDescent="0.3">
      <c r="H86" s="4" t="s">
        <v>102</v>
      </c>
    </row>
    <row r="87" spans="8:8" x14ac:dyDescent="0.3">
      <c r="H87" s="4" t="s">
        <v>103</v>
      </c>
    </row>
    <row r="88" spans="8:8" x14ac:dyDescent="0.3">
      <c r="H88" s="4" t="s">
        <v>104</v>
      </c>
    </row>
    <row r="89" spans="8:8" x14ac:dyDescent="0.3">
      <c r="H89" s="4" t="s">
        <v>105</v>
      </c>
    </row>
    <row r="90" spans="8:8" x14ac:dyDescent="0.3">
      <c r="H90" s="4" t="s">
        <v>106</v>
      </c>
    </row>
    <row r="91" spans="8:8" x14ac:dyDescent="0.3">
      <c r="H91" s="4" t="s">
        <v>107</v>
      </c>
    </row>
    <row r="92" spans="8:8" x14ac:dyDescent="0.3">
      <c r="H92" s="4" t="s">
        <v>108</v>
      </c>
    </row>
    <row r="93" spans="8:8" x14ac:dyDescent="0.3">
      <c r="H93" s="4" t="s">
        <v>109</v>
      </c>
    </row>
    <row r="94" spans="8:8" x14ac:dyDescent="0.3">
      <c r="H94" s="4" t="s">
        <v>110</v>
      </c>
    </row>
    <row r="95" spans="8:8" x14ac:dyDescent="0.3">
      <c r="H95" s="4" t="s">
        <v>111</v>
      </c>
    </row>
    <row r="96" spans="8:8" x14ac:dyDescent="0.3">
      <c r="H96" s="4" t="s">
        <v>112</v>
      </c>
    </row>
    <row r="97" spans="8:8" x14ac:dyDescent="0.3">
      <c r="H97" s="4" t="s">
        <v>113</v>
      </c>
    </row>
    <row r="98" spans="8:8" x14ac:dyDescent="0.3">
      <c r="H98" s="4" t="s">
        <v>114</v>
      </c>
    </row>
    <row r="99" spans="8:8" x14ac:dyDescent="0.3">
      <c r="H99" s="4" t="s">
        <v>115</v>
      </c>
    </row>
    <row r="100" spans="8:8" x14ac:dyDescent="0.3">
      <c r="H100" s="4" t="s">
        <v>116</v>
      </c>
    </row>
    <row r="101" spans="8:8" x14ac:dyDescent="0.3">
      <c r="H101" s="4" t="s">
        <v>117</v>
      </c>
    </row>
    <row r="102" spans="8:8" x14ac:dyDescent="0.3">
      <c r="H102" s="4" t="s">
        <v>118</v>
      </c>
    </row>
    <row r="103" spans="8:8" x14ac:dyDescent="0.3">
      <c r="H103" s="4" t="s">
        <v>119</v>
      </c>
    </row>
    <row r="104" spans="8:8" x14ac:dyDescent="0.3">
      <c r="H104" s="4" t="s">
        <v>120</v>
      </c>
    </row>
    <row r="105" spans="8:8" x14ac:dyDescent="0.3">
      <c r="H105" s="4" t="s">
        <v>121</v>
      </c>
    </row>
    <row r="106" spans="8:8" x14ac:dyDescent="0.3">
      <c r="H106" s="4" t="s">
        <v>122</v>
      </c>
    </row>
    <row r="107" spans="8:8" x14ac:dyDescent="0.3">
      <c r="H107" s="4" t="s">
        <v>123</v>
      </c>
    </row>
    <row r="108" spans="8:8" x14ac:dyDescent="0.3">
      <c r="H108" s="4" t="s">
        <v>124</v>
      </c>
    </row>
    <row r="109" spans="8:8" x14ac:dyDescent="0.3">
      <c r="H109" s="4" t="s">
        <v>125</v>
      </c>
    </row>
    <row r="110" spans="8:8" x14ac:dyDescent="0.3">
      <c r="H110" s="4" t="s">
        <v>126</v>
      </c>
    </row>
    <row r="111" spans="8:8" x14ac:dyDescent="0.3">
      <c r="H111" s="4" t="s">
        <v>127</v>
      </c>
    </row>
    <row r="112" spans="8:8" x14ac:dyDescent="0.3">
      <c r="H112" s="4" t="s">
        <v>128</v>
      </c>
    </row>
    <row r="113" spans="8:8" x14ac:dyDescent="0.3">
      <c r="H113" s="4" t="s">
        <v>129</v>
      </c>
    </row>
    <row r="114" spans="8:8" x14ac:dyDescent="0.3">
      <c r="H114" s="4" t="s">
        <v>130</v>
      </c>
    </row>
    <row r="115" spans="8:8" x14ac:dyDescent="0.3">
      <c r="H115" s="4" t="s">
        <v>131</v>
      </c>
    </row>
    <row r="116" spans="8:8" x14ac:dyDescent="0.3">
      <c r="H116" s="4" t="s">
        <v>132</v>
      </c>
    </row>
    <row r="117" spans="8:8" x14ac:dyDescent="0.3">
      <c r="H117" s="4" t="s">
        <v>133</v>
      </c>
    </row>
    <row r="118" spans="8:8" x14ac:dyDescent="0.3">
      <c r="H118" s="4" t="s">
        <v>134</v>
      </c>
    </row>
    <row r="119" spans="8:8" x14ac:dyDescent="0.3">
      <c r="H119" s="4" t="s">
        <v>135</v>
      </c>
    </row>
    <row r="120" spans="8:8" x14ac:dyDescent="0.3">
      <c r="H120" s="4" t="s">
        <v>136</v>
      </c>
    </row>
    <row r="121" spans="8:8" x14ac:dyDescent="0.3">
      <c r="H121" s="4" t="s">
        <v>137</v>
      </c>
    </row>
    <row r="122" spans="8:8" x14ac:dyDescent="0.3">
      <c r="H122" s="4" t="s">
        <v>138</v>
      </c>
    </row>
    <row r="123" spans="8:8" x14ac:dyDescent="0.3">
      <c r="H123" s="4" t="s">
        <v>139</v>
      </c>
    </row>
    <row r="124" spans="8:8" x14ac:dyDescent="0.3">
      <c r="H124" s="4" t="s">
        <v>140</v>
      </c>
    </row>
    <row r="125" spans="8:8" x14ac:dyDescent="0.3">
      <c r="H125" s="4" t="s">
        <v>141</v>
      </c>
    </row>
    <row r="126" spans="8:8" x14ac:dyDescent="0.3">
      <c r="H126" s="4" t="s">
        <v>142</v>
      </c>
    </row>
    <row r="127" spans="8:8" x14ac:dyDescent="0.3">
      <c r="H127" s="4" t="s">
        <v>143</v>
      </c>
    </row>
    <row r="128" spans="8:8" x14ac:dyDescent="0.3">
      <c r="H128" s="4" t="s">
        <v>144</v>
      </c>
    </row>
    <row r="129" spans="8:8" x14ac:dyDescent="0.3">
      <c r="H129" s="4" t="s">
        <v>145</v>
      </c>
    </row>
    <row r="130" spans="8:8" x14ac:dyDescent="0.3">
      <c r="H130" s="4" t="s">
        <v>146</v>
      </c>
    </row>
    <row r="131" spans="8:8" x14ac:dyDescent="0.3">
      <c r="H131" s="4" t="s">
        <v>147</v>
      </c>
    </row>
    <row r="132" spans="8:8" x14ac:dyDescent="0.3">
      <c r="H132" s="4" t="s">
        <v>148</v>
      </c>
    </row>
    <row r="133" spans="8:8" x14ac:dyDescent="0.3">
      <c r="H133" s="4" t="s">
        <v>149</v>
      </c>
    </row>
    <row r="134" spans="8:8" x14ac:dyDescent="0.3">
      <c r="H134" s="4" t="s">
        <v>150</v>
      </c>
    </row>
    <row r="135" spans="8:8" x14ac:dyDescent="0.3">
      <c r="H135" s="4" t="s">
        <v>151</v>
      </c>
    </row>
    <row r="136" spans="8:8" x14ac:dyDescent="0.3">
      <c r="H136" s="4" t="s">
        <v>152</v>
      </c>
    </row>
    <row r="137" spans="8:8" x14ac:dyDescent="0.3">
      <c r="H137" s="4" t="s">
        <v>153</v>
      </c>
    </row>
    <row r="138" spans="8:8" x14ac:dyDescent="0.3">
      <c r="H138" s="4" t="s">
        <v>154</v>
      </c>
    </row>
    <row r="139" spans="8:8" x14ac:dyDescent="0.3">
      <c r="H139" s="4" t="s">
        <v>155</v>
      </c>
    </row>
    <row r="140" spans="8:8" x14ac:dyDescent="0.3">
      <c r="H140" s="4" t="s">
        <v>156</v>
      </c>
    </row>
    <row r="141" spans="8:8" x14ac:dyDescent="0.3">
      <c r="H141" s="4" t="s">
        <v>157</v>
      </c>
    </row>
    <row r="142" spans="8:8" x14ac:dyDescent="0.3">
      <c r="H142" s="4" t="s">
        <v>158</v>
      </c>
    </row>
    <row r="143" spans="8:8" x14ac:dyDescent="0.3">
      <c r="H143" s="4" t="s">
        <v>159</v>
      </c>
    </row>
    <row r="144" spans="8:8" x14ac:dyDescent="0.3">
      <c r="H144" s="4" t="s">
        <v>160</v>
      </c>
    </row>
    <row r="145" spans="8:8" x14ac:dyDescent="0.3">
      <c r="H145" s="4" t="s">
        <v>161</v>
      </c>
    </row>
    <row r="146" spans="8:8" x14ac:dyDescent="0.3">
      <c r="H146" s="4" t="s">
        <v>162</v>
      </c>
    </row>
    <row r="147" spans="8:8" x14ac:dyDescent="0.3">
      <c r="H147" s="4" t="s">
        <v>163</v>
      </c>
    </row>
    <row r="148" spans="8:8" x14ac:dyDescent="0.3">
      <c r="H148" s="4" t="s">
        <v>164</v>
      </c>
    </row>
    <row r="149" spans="8:8" x14ac:dyDescent="0.3">
      <c r="H149" s="4" t="s">
        <v>165</v>
      </c>
    </row>
    <row r="150" spans="8:8" x14ac:dyDescent="0.3">
      <c r="H150" s="4" t="s">
        <v>166</v>
      </c>
    </row>
    <row r="151" spans="8:8" x14ac:dyDescent="0.3">
      <c r="H151" s="4" t="s">
        <v>167</v>
      </c>
    </row>
    <row r="152" spans="8:8" x14ac:dyDescent="0.3">
      <c r="H152" s="4" t="s">
        <v>168</v>
      </c>
    </row>
    <row r="153" spans="8:8" x14ac:dyDescent="0.3">
      <c r="H153" s="4" t="s">
        <v>169</v>
      </c>
    </row>
    <row r="154" spans="8:8" x14ac:dyDescent="0.3">
      <c r="H154" s="4" t="s">
        <v>170</v>
      </c>
    </row>
    <row r="155" spans="8:8" x14ac:dyDescent="0.3">
      <c r="H155" s="4" t="s">
        <v>171</v>
      </c>
    </row>
    <row r="156" spans="8:8" x14ac:dyDescent="0.3">
      <c r="H156" s="4" t="s">
        <v>172</v>
      </c>
    </row>
    <row r="157" spans="8:8" x14ac:dyDescent="0.3">
      <c r="H157" s="4" t="s">
        <v>173</v>
      </c>
    </row>
    <row r="158" spans="8:8" x14ac:dyDescent="0.3">
      <c r="H158" s="4" t="s">
        <v>174</v>
      </c>
    </row>
    <row r="159" spans="8:8" x14ac:dyDescent="0.3">
      <c r="H159" s="4" t="s">
        <v>175</v>
      </c>
    </row>
    <row r="160" spans="8:8" x14ac:dyDescent="0.3">
      <c r="H160" s="4" t="s">
        <v>176</v>
      </c>
    </row>
    <row r="161" spans="8:8" x14ac:dyDescent="0.3">
      <c r="H161" s="4" t="s">
        <v>177</v>
      </c>
    </row>
    <row r="162" spans="8:8" x14ac:dyDescent="0.3">
      <c r="H162" s="4" t="s">
        <v>178</v>
      </c>
    </row>
    <row r="163" spans="8:8" x14ac:dyDescent="0.3">
      <c r="H163" s="4" t="s">
        <v>179</v>
      </c>
    </row>
    <row r="164" spans="8:8" x14ac:dyDescent="0.3">
      <c r="H164" s="4" t="s">
        <v>180</v>
      </c>
    </row>
    <row r="165" spans="8:8" x14ac:dyDescent="0.3">
      <c r="H165" s="4" t="s">
        <v>181</v>
      </c>
    </row>
    <row r="166" spans="8:8" x14ac:dyDescent="0.3">
      <c r="H166" s="4" t="s">
        <v>182</v>
      </c>
    </row>
    <row r="167" spans="8:8" x14ac:dyDescent="0.3">
      <c r="H167" s="4" t="s">
        <v>183</v>
      </c>
    </row>
    <row r="168" spans="8:8" x14ac:dyDescent="0.3">
      <c r="H168" s="4" t="s">
        <v>184</v>
      </c>
    </row>
    <row r="169" spans="8:8" x14ac:dyDescent="0.3">
      <c r="H169" s="4" t="s">
        <v>185</v>
      </c>
    </row>
    <row r="170" spans="8:8" x14ac:dyDescent="0.3">
      <c r="H170" s="4" t="s">
        <v>186</v>
      </c>
    </row>
    <row r="171" spans="8:8" x14ac:dyDescent="0.3">
      <c r="H171" s="4" t="s">
        <v>187</v>
      </c>
    </row>
    <row r="172" spans="8:8" x14ac:dyDescent="0.3">
      <c r="H172" s="4" t="s">
        <v>188</v>
      </c>
    </row>
    <row r="173" spans="8:8" x14ac:dyDescent="0.3">
      <c r="H173" s="4" t="s">
        <v>189</v>
      </c>
    </row>
    <row r="174" spans="8:8" x14ac:dyDescent="0.3">
      <c r="H174" s="4" t="s">
        <v>190</v>
      </c>
    </row>
    <row r="175" spans="8:8" x14ac:dyDescent="0.3">
      <c r="H175" s="4" t="s">
        <v>191</v>
      </c>
    </row>
    <row r="176" spans="8:8" x14ac:dyDescent="0.3">
      <c r="H176" s="4" t="s">
        <v>192</v>
      </c>
    </row>
    <row r="177" spans="8:8" x14ac:dyDescent="0.3">
      <c r="H177" s="4" t="s">
        <v>193</v>
      </c>
    </row>
    <row r="178" spans="8:8" x14ac:dyDescent="0.3">
      <c r="H178" s="4" t="s">
        <v>194</v>
      </c>
    </row>
    <row r="179" spans="8:8" x14ac:dyDescent="0.3">
      <c r="H179" s="4" t="s">
        <v>195</v>
      </c>
    </row>
    <row r="180" spans="8:8" x14ac:dyDescent="0.3">
      <c r="H180" s="4" t="s">
        <v>196</v>
      </c>
    </row>
    <row r="181" spans="8:8" x14ac:dyDescent="0.3">
      <c r="H181" s="4" t="s">
        <v>197</v>
      </c>
    </row>
    <row r="182" spans="8:8" x14ac:dyDescent="0.3">
      <c r="H182" s="4" t="s">
        <v>198</v>
      </c>
    </row>
    <row r="183" spans="8:8" x14ac:dyDescent="0.3">
      <c r="H183" s="4" t="s">
        <v>199</v>
      </c>
    </row>
    <row r="184" spans="8:8" x14ac:dyDescent="0.3">
      <c r="H184" s="4" t="s">
        <v>200</v>
      </c>
    </row>
    <row r="185" spans="8:8" x14ac:dyDescent="0.3">
      <c r="H185" s="4" t="s">
        <v>201</v>
      </c>
    </row>
    <row r="186" spans="8:8" x14ac:dyDescent="0.3">
      <c r="H186" s="4" t="s">
        <v>202</v>
      </c>
    </row>
  </sheetData>
  <mergeCells count="9">
    <mergeCell ref="D23:D24"/>
    <mergeCell ref="B16:C16"/>
    <mergeCell ref="B27:C27"/>
    <mergeCell ref="B41:C41"/>
    <mergeCell ref="B26:C26"/>
    <mergeCell ref="B19:C19"/>
    <mergeCell ref="B23:C24"/>
    <mergeCell ref="B25:C25"/>
    <mergeCell ref="B37:C37"/>
  </mergeCells>
  <dataValidations disablePrompts="1" count="5">
    <dataValidation type="list" allowBlank="1" showInputMessage="1" showErrorMessage="1" sqref="D65543" xr:uid="{00000000-0002-0000-0000-000000000000}">
      <formula1>$P$15:$P$26</formula1>
    </dataValidation>
    <dataValidation type="list" allowBlank="1" showInputMessage="1" showErrorMessage="1" sqref="IV65541" xr:uid="{00000000-0002-0000-0000-000001000000}">
      <formula1>$K$15:$K$19</formula1>
    </dataValidation>
    <dataValidation type="list" allowBlank="1" showInputMessage="1" showErrorMessage="1" sqref="D65542" xr:uid="{00000000-0002-0000-0000-000002000000}">
      <formula1>$O$15:$O$26</formula1>
    </dataValidation>
    <dataValidation type="list" allowBlank="1" showInputMessage="1" showErrorMessage="1" sqref="IV65534 D65534" xr:uid="{00000000-0002-0000-0000-000003000000}">
      <formula1>$I$15:$I$17</formula1>
    </dataValidation>
    <dataValidation type="list" allowBlank="1" showInputMessage="1" showErrorMessage="1" sqref="IV65535:IV65539 D65535:D65539" xr:uid="{00000000-0002-0000-0000-000004000000}">
      <formula1>$H$15:$H$186</formula1>
    </dataValidation>
  </dataValidations>
  <hyperlinks>
    <hyperlink ref="D38" r:id="rId1" xr:uid="{00000000-0004-0000-0000-000000000000}"/>
    <hyperlink ref="D47" r:id="rId2" xr:uid="{00000000-0004-0000-0000-000001000000}"/>
    <hyperlink ref="D59" r:id="rId3" xr:uid="{00000000-0004-0000-0000-000002000000}"/>
    <hyperlink ref="D43" r:id="rId4" xr:uid="{00000000-0004-0000-0000-000003000000}"/>
    <hyperlink ref="D34" r:id="rId5" xr:uid="{00000000-0004-0000-0000-000004000000}"/>
    <hyperlink ref="D32" r:id="rId6" xr:uid="{00000000-0004-0000-0000-000005000000}"/>
    <hyperlink ref="D33" r:id="rId7" xr:uid="{00000000-0004-0000-0000-000006000000}"/>
    <hyperlink ref="D67" r:id="rId8" xr:uid="{00000000-0004-0000-0000-000007000000}"/>
    <hyperlink ref="D36" r:id="rId9" xr:uid="{00000000-0004-0000-0000-000008000000}"/>
    <hyperlink ref="D35" r:id="rId10" xr:uid="{00000000-0004-0000-0000-000009000000}"/>
    <hyperlink ref="D55" r:id="rId11" xr:uid="{C69DD6FC-4C64-488E-9985-988809364922}"/>
  </hyperlinks>
  <pageMargins left="0.7" right="0.7" top="0.75" bottom="0.75" header="0.3" footer="0.3"/>
  <pageSetup orientation="landscape"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81"/>
  <sheetViews>
    <sheetView topLeftCell="D7" zoomScale="80" zoomScaleNormal="80" workbookViewId="0">
      <selection activeCell="L9" sqref="L9"/>
    </sheetView>
  </sheetViews>
  <sheetFormatPr defaultColWidth="9.26953125" defaultRowHeight="14.5" x14ac:dyDescent="0.35"/>
  <cols>
    <col min="1" max="1" width="1.453125" style="11" customWidth="1"/>
    <col min="2" max="2" width="1.54296875" style="10" customWidth="1"/>
    <col min="3" max="3" width="10.453125" style="10" customWidth="1"/>
    <col min="4" max="4" width="24.54296875" style="10" customWidth="1"/>
    <col min="5" max="5" width="44.26953125" style="11" customWidth="1"/>
    <col min="6" max="6" width="25.54296875" style="11" customWidth="1"/>
    <col min="7" max="7" width="22.26953125" style="11" customWidth="1"/>
    <col min="8" max="9" width="1.26953125" style="11" customWidth="1"/>
    <col min="15" max="16384" width="9.26953125" style="11"/>
  </cols>
  <sheetData>
    <row r="1" spans="2:15" ht="15" thickBot="1" x14ac:dyDescent="0.4">
      <c r="O1" s="210"/>
    </row>
    <row r="2" spans="2:15" ht="15" thickBot="1" x14ac:dyDescent="0.4">
      <c r="B2" s="28"/>
      <c r="C2" s="29"/>
      <c r="D2" s="29"/>
      <c r="E2" s="30"/>
      <c r="F2" s="30"/>
      <c r="G2" s="30"/>
      <c r="H2" s="31"/>
    </row>
    <row r="3" spans="2:15" ht="20.5" thickBot="1" x14ac:dyDescent="0.45">
      <c r="B3" s="263"/>
      <c r="C3" s="370" t="s">
        <v>976</v>
      </c>
      <c r="D3" s="371"/>
      <c r="E3" s="371"/>
      <c r="F3" s="371"/>
      <c r="G3" s="372"/>
      <c r="H3" s="327"/>
    </row>
    <row r="4" spans="2:15" x14ac:dyDescent="0.35">
      <c r="B4" s="379"/>
      <c r="C4" s="380"/>
      <c r="D4" s="380"/>
      <c r="E4" s="380"/>
      <c r="F4" s="380"/>
      <c r="G4" s="326"/>
      <c r="H4" s="327"/>
    </row>
    <row r="5" spans="2:15" x14ac:dyDescent="0.35">
      <c r="B5" s="328"/>
      <c r="C5" s="378"/>
      <c r="D5" s="378"/>
      <c r="E5" s="378"/>
      <c r="F5" s="378"/>
      <c r="G5" s="326"/>
      <c r="H5" s="327"/>
    </row>
    <row r="6" spans="2:15" ht="15" thickBot="1" x14ac:dyDescent="0.4">
      <c r="B6" s="328"/>
      <c r="C6" s="329"/>
      <c r="D6" s="330"/>
      <c r="E6" s="325"/>
      <c r="F6" s="326"/>
      <c r="G6" s="326"/>
      <c r="H6" s="327"/>
    </row>
    <row r="7" spans="2:15" ht="29.65" customHeight="1" thickBot="1" x14ac:dyDescent="0.4">
      <c r="B7" s="328"/>
      <c r="C7" s="374" t="s">
        <v>234</v>
      </c>
      <c r="D7" s="374"/>
      <c r="E7" s="384">
        <v>7559447.2599999998</v>
      </c>
      <c r="F7" s="385"/>
      <c r="G7" s="326"/>
      <c r="H7" s="327"/>
    </row>
    <row r="8" spans="2:15" ht="27.75" customHeight="1" thickBot="1" x14ac:dyDescent="0.4">
      <c r="B8" s="328"/>
      <c r="C8" s="394" t="s">
        <v>247</v>
      </c>
      <c r="D8" s="394"/>
      <c r="E8" s="394"/>
      <c r="F8" s="394"/>
      <c r="G8" s="326"/>
      <c r="H8" s="327"/>
    </row>
    <row r="9" spans="2:15" ht="33" customHeight="1" thickBot="1" x14ac:dyDescent="0.4">
      <c r="B9" s="328"/>
      <c r="C9" s="374" t="s">
        <v>977</v>
      </c>
      <c r="D9" s="374"/>
      <c r="E9" s="384">
        <v>7559447.2599999998</v>
      </c>
      <c r="F9" s="385"/>
      <c r="G9" s="326"/>
      <c r="H9" s="327"/>
    </row>
    <row r="10" spans="2:15" ht="136.5" customHeight="1" thickBot="1" x14ac:dyDescent="0.4">
      <c r="B10" s="331"/>
      <c r="C10" s="375" t="s">
        <v>235</v>
      </c>
      <c r="D10" s="375"/>
      <c r="E10" s="392" t="s">
        <v>980</v>
      </c>
      <c r="F10" s="393"/>
      <c r="G10" s="332"/>
      <c r="H10" s="327"/>
    </row>
    <row r="11" spans="2:15" ht="15" thickBot="1" x14ac:dyDescent="0.4">
      <c r="B11" s="331"/>
      <c r="C11" s="333"/>
      <c r="D11" s="333"/>
      <c r="E11" s="332"/>
      <c r="F11" s="332"/>
      <c r="G11" s="332"/>
      <c r="H11" s="327"/>
    </row>
    <row r="12" spans="2:15" ht="18.75" customHeight="1" thickBot="1" x14ac:dyDescent="0.4">
      <c r="B12" s="331"/>
      <c r="C12" s="375" t="s">
        <v>305</v>
      </c>
      <c r="D12" s="375"/>
      <c r="E12" s="382">
        <v>2972</v>
      </c>
      <c r="F12" s="383"/>
      <c r="G12" s="332"/>
      <c r="H12" s="327"/>
    </row>
    <row r="13" spans="2:15" ht="15" customHeight="1" x14ac:dyDescent="0.35">
      <c r="B13" s="331"/>
      <c r="C13" s="381" t="s">
        <v>304</v>
      </c>
      <c r="D13" s="381"/>
      <c r="E13" s="381"/>
      <c r="F13" s="381"/>
      <c r="G13" s="332"/>
      <c r="H13" s="327"/>
    </row>
    <row r="14" spans="2:15" ht="15" customHeight="1" x14ac:dyDescent="0.35">
      <c r="B14" s="331"/>
      <c r="C14" s="334"/>
      <c r="D14" s="334"/>
      <c r="E14" s="334"/>
      <c r="F14" s="334"/>
      <c r="G14" s="332"/>
      <c r="H14" s="327"/>
    </row>
    <row r="15" spans="2:15" ht="15" thickBot="1" x14ac:dyDescent="0.4">
      <c r="B15" s="331"/>
      <c r="C15" s="375" t="s">
        <v>217</v>
      </c>
      <c r="D15" s="375"/>
      <c r="E15" s="332"/>
      <c r="F15" s="332"/>
      <c r="G15" s="332"/>
      <c r="H15" s="327"/>
    </row>
    <row r="16" spans="2:15" ht="50.15" customHeight="1" x14ac:dyDescent="0.35">
      <c r="B16" s="331"/>
      <c r="C16" s="375" t="s">
        <v>727</v>
      </c>
      <c r="D16" s="375"/>
      <c r="E16" s="335" t="s">
        <v>218</v>
      </c>
      <c r="F16" s="336" t="s">
        <v>219</v>
      </c>
      <c r="G16" s="332"/>
      <c r="H16" s="327"/>
    </row>
    <row r="17" spans="2:17" ht="70" x14ac:dyDescent="0.35">
      <c r="B17" s="331"/>
      <c r="C17" s="333"/>
      <c r="D17" s="333"/>
      <c r="E17" s="337" t="s">
        <v>725</v>
      </c>
      <c r="F17" s="338">
        <v>376945</v>
      </c>
      <c r="G17" s="332"/>
      <c r="H17" s="327"/>
    </row>
    <row r="18" spans="2:17" ht="36" customHeight="1" x14ac:dyDescent="0.35">
      <c r="B18" s="331"/>
      <c r="C18" s="333"/>
      <c r="D18" s="333"/>
      <c r="E18" s="337" t="s">
        <v>682</v>
      </c>
      <c r="F18" s="338">
        <v>18686</v>
      </c>
      <c r="G18" s="332"/>
      <c r="H18" s="327"/>
    </row>
    <row r="19" spans="2:17" ht="35.65" customHeight="1" x14ac:dyDescent="0.35">
      <c r="B19" s="331"/>
      <c r="C19" s="333"/>
      <c r="D19" s="333"/>
      <c r="E19" s="337" t="s">
        <v>683</v>
      </c>
      <c r="F19" s="338">
        <v>0</v>
      </c>
      <c r="G19" s="332"/>
      <c r="H19" s="327"/>
    </row>
    <row r="20" spans="2:17" ht="71.25" customHeight="1" x14ac:dyDescent="0.35">
      <c r="B20" s="331"/>
      <c r="C20" s="333"/>
      <c r="D20" s="333"/>
      <c r="E20" s="337" t="s">
        <v>684</v>
      </c>
      <c r="F20" s="338">
        <v>0</v>
      </c>
      <c r="G20" s="332"/>
      <c r="H20" s="327"/>
    </row>
    <row r="21" spans="2:17" ht="78" customHeight="1" x14ac:dyDescent="0.35">
      <c r="B21" s="331"/>
      <c r="C21" s="333"/>
      <c r="D21" s="333"/>
      <c r="E21" s="337" t="s">
        <v>685</v>
      </c>
      <c r="F21" s="338">
        <v>0</v>
      </c>
      <c r="G21" s="332"/>
      <c r="H21" s="327"/>
    </row>
    <row r="22" spans="2:17" ht="59.25" customHeight="1" x14ac:dyDescent="0.35">
      <c r="B22" s="331"/>
      <c r="C22" s="333"/>
      <c r="D22" s="333"/>
      <c r="E22" s="337" t="s">
        <v>721</v>
      </c>
      <c r="F22" s="338">
        <v>97123</v>
      </c>
      <c r="G22" s="332"/>
      <c r="H22" s="327"/>
    </row>
    <row r="23" spans="2:17" ht="71.25" customHeight="1" x14ac:dyDescent="0.35">
      <c r="B23" s="331"/>
      <c r="C23" s="333"/>
      <c r="D23" s="333"/>
      <c r="E23" s="337" t="s">
        <v>686</v>
      </c>
      <c r="F23" s="338">
        <v>36101</v>
      </c>
      <c r="G23" s="332"/>
      <c r="H23" s="327"/>
    </row>
    <row r="24" spans="2:17" ht="35.25" customHeight="1" x14ac:dyDescent="0.35">
      <c r="B24" s="331"/>
      <c r="C24" s="333"/>
      <c r="D24" s="333"/>
      <c r="E24" s="337" t="s">
        <v>687</v>
      </c>
      <c r="F24" s="338">
        <v>74116</v>
      </c>
      <c r="G24" s="332"/>
      <c r="H24" s="327"/>
    </row>
    <row r="25" spans="2:17" ht="36.75" customHeight="1" x14ac:dyDescent="0.35">
      <c r="B25" s="331"/>
      <c r="C25" s="333"/>
      <c r="D25" s="333"/>
      <c r="E25" s="337" t="s">
        <v>688</v>
      </c>
      <c r="F25" s="338">
        <v>7886</v>
      </c>
      <c r="G25" s="332"/>
      <c r="H25" s="327"/>
    </row>
    <row r="26" spans="2:17" ht="40.5" customHeight="1" x14ac:dyDescent="0.35">
      <c r="B26" s="331"/>
      <c r="C26" s="333"/>
      <c r="D26" s="333"/>
      <c r="E26" s="337" t="s">
        <v>705</v>
      </c>
      <c r="F26" s="338">
        <v>52076</v>
      </c>
      <c r="G26" s="332"/>
      <c r="H26" s="327"/>
      <c r="Q26" s="296"/>
    </row>
    <row r="27" spans="2:17" ht="45.75" customHeight="1" x14ac:dyDescent="0.35">
      <c r="B27" s="331"/>
      <c r="C27" s="333"/>
      <c r="D27" s="333"/>
      <c r="E27" s="337" t="s">
        <v>728</v>
      </c>
      <c r="F27" s="338">
        <v>55607</v>
      </c>
      <c r="G27" s="332"/>
      <c r="H27" s="327"/>
    </row>
    <row r="28" spans="2:17" ht="45.65" customHeight="1" x14ac:dyDescent="0.35">
      <c r="B28" s="331"/>
      <c r="C28" s="333"/>
      <c r="D28" s="333"/>
      <c r="E28" s="337" t="s">
        <v>706</v>
      </c>
      <c r="F28" s="338">
        <v>159476</v>
      </c>
      <c r="G28" s="332"/>
      <c r="H28" s="327"/>
    </row>
    <row r="29" spans="2:17" ht="61.4" customHeight="1" x14ac:dyDescent="0.35">
      <c r="B29" s="331"/>
      <c r="C29" s="333"/>
      <c r="D29" s="333"/>
      <c r="E29" s="337" t="s">
        <v>729</v>
      </c>
      <c r="F29" s="338">
        <v>0</v>
      </c>
      <c r="G29" s="332"/>
      <c r="H29" s="327"/>
    </row>
    <row r="30" spans="2:17" ht="42" x14ac:dyDescent="0.35">
      <c r="B30" s="331"/>
      <c r="C30" s="333"/>
      <c r="D30" s="333"/>
      <c r="E30" s="337" t="s">
        <v>730</v>
      </c>
      <c r="F30" s="338">
        <v>590163</v>
      </c>
      <c r="G30" s="332"/>
      <c r="H30" s="327"/>
    </row>
    <row r="31" spans="2:17" ht="49.4" customHeight="1" x14ac:dyDescent="0.35">
      <c r="B31" s="331"/>
      <c r="C31" s="333"/>
      <c r="D31" s="333"/>
      <c r="E31" s="337" t="s">
        <v>707</v>
      </c>
      <c r="F31" s="338">
        <v>123681</v>
      </c>
      <c r="G31" s="332"/>
      <c r="H31" s="327"/>
    </row>
    <row r="32" spans="2:17" ht="28" x14ac:dyDescent="0.35">
      <c r="B32" s="331"/>
      <c r="C32" s="333"/>
      <c r="D32" s="333"/>
      <c r="E32" s="337" t="s">
        <v>708</v>
      </c>
      <c r="F32" s="338">
        <v>56386</v>
      </c>
      <c r="G32" s="332"/>
      <c r="H32" s="327"/>
    </row>
    <row r="33" spans="2:8" ht="39" customHeight="1" x14ac:dyDescent="0.35">
      <c r="B33" s="331"/>
      <c r="C33" s="333"/>
      <c r="D33" s="333"/>
      <c r="E33" s="337" t="s">
        <v>731</v>
      </c>
      <c r="F33" s="338">
        <v>0</v>
      </c>
      <c r="G33" s="332"/>
      <c r="H33" s="327"/>
    </row>
    <row r="34" spans="2:8" ht="23.65" customHeight="1" x14ac:dyDescent="0.35">
      <c r="B34" s="331"/>
      <c r="C34" s="333"/>
      <c r="D34" s="333"/>
      <c r="E34" s="337" t="s">
        <v>709</v>
      </c>
      <c r="F34" s="338">
        <v>310014</v>
      </c>
      <c r="G34" s="332"/>
      <c r="H34" s="327"/>
    </row>
    <row r="35" spans="2:8" ht="48.65" customHeight="1" x14ac:dyDescent="0.35">
      <c r="B35" s="331"/>
      <c r="C35" s="333"/>
      <c r="D35" s="333"/>
      <c r="E35" s="337" t="s">
        <v>710</v>
      </c>
      <c r="F35" s="338">
        <v>116614</v>
      </c>
      <c r="G35" s="332"/>
      <c r="H35" s="327"/>
    </row>
    <row r="36" spans="2:8" ht="23.15" customHeight="1" x14ac:dyDescent="0.35">
      <c r="B36" s="331"/>
      <c r="C36" s="333"/>
      <c r="D36" s="333"/>
      <c r="E36" s="337" t="s">
        <v>689</v>
      </c>
      <c r="F36" s="338">
        <v>230549</v>
      </c>
      <c r="G36" s="332"/>
      <c r="H36" s="327"/>
    </row>
    <row r="37" spans="2:8" ht="21" customHeight="1" thickBot="1" x14ac:dyDescent="0.4">
      <c r="B37" s="331"/>
      <c r="C37" s="333"/>
      <c r="D37" s="333"/>
      <c r="E37" s="339" t="s">
        <v>690</v>
      </c>
      <c r="F37" s="338">
        <v>12585</v>
      </c>
      <c r="G37" s="332"/>
      <c r="H37" s="327"/>
    </row>
    <row r="38" spans="2:8" ht="15" thickBot="1" x14ac:dyDescent="0.4">
      <c r="B38" s="331"/>
      <c r="C38" s="333"/>
      <c r="D38" s="333"/>
      <c r="E38" s="340" t="s">
        <v>278</v>
      </c>
      <c r="F38" s="341">
        <f>SUM(F17:F37)</f>
        <v>2318008</v>
      </c>
      <c r="G38" s="332"/>
      <c r="H38" s="327"/>
    </row>
    <row r="39" spans="2:8" x14ac:dyDescent="0.35">
      <c r="B39" s="331"/>
      <c r="C39" s="333"/>
      <c r="D39" s="333"/>
      <c r="E39" s="332"/>
      <c r="F39" s="332"/>
      <c r="G39" s="332"/>
      <c r="H39" s="327"/>
    </row>
    <row r="40" spans="2:8" ht="34.5" customHeight="1" thickBot="1" x14ac:dyDescent="0.4">
      <c r="B40" s="331"/>
      <c r="C40" s="375" t="s">
        <v>282</v>
      </c>
      <c r="D40" s="375"/>
      <c r="E40" s="332"/>
      <c r="F40" s="332"/>
      <c r="G40" s="332"/>
      <c r="H40" s="327"/>
    </row>
    <row r="41" spans="2:8" ht="50.15" customHeight="1" x14ac:dyDescent="0.35">
      <c r="B41" s="331"/>
      <c r="C41" s="375" t="s">
        <v>284</v>
      </c>
      <c r="D41" s="375"/>
      <c r="E41" s="342" t="s">
        <v>218</v>
      </c>
      <c r="F41" s="343" t="s">
        <v>220</v>
      </c>
      <c r="G41" s="344" t="s">
        <v>248</v>
      </c>
      <c r="H41" s="327"/>
    </row>
    <row r="42" spans="2:8" x14ac:dyDescent="0.35">
      <c r="B42" s="331"/>
      <c r="C42" s="333"/>
      <c r="D42" s="333"/>
      <c r="E42" s="337"/>
      <c r="F42" s="338"/>
      <c r="G42" s="345"/>
      <c r="H42" s="327"/>
    </row>
    <row r="43" spans="2:8" ht="46.15" customHeight="1" x14ac:dyDescent="0.35">
      <c r="B43" s="331"/>
      <c r="C43" s="333"/>
      <c r="D43" s="333"/>
      <c r="E43" s="337"/>
      <c r="F43" s="338"/>
      <c r="G43" s="345"/>
      <c r="H43" s="327"/>
    </row>
    <row r="44" spans="2:8" ht="49.5" customHeight="1" x14ac:dyDescent="0.35">
      <c r="B44" s="331"/>
      <c r="C44" s="333"/>
      <c r="D44" s="333"/>
      <c r="E44" s="337"/>
      <c r="F44" s="338"/>
      <c r="G44" s="345"/>
      <c r="H44" s="327"/>
    </row>
    <row r="45" spans="2:8" x14ac:dyDescent="0.35">
      <c r="B45" s="331"/>
      <c r="C45" s="333"/>
      <c r="D45" s="333"/>
      <c r="E45" s="337"/>
      <c r="F45" s="338"/>
      <c r="G45" s="345"/>
      <c r="H45" s="327"/>
    </row>
    <row r="46" spans="2:8" x14ac:dyDescent="0.35">
      <c r="B46" s="331"/>
      <c r="C46" s="333"/>
      <c r="D46" s="333"/>
      <c r="E46" s="337"/>
      <c r="F46" s="338"/>
      <c r="G46" s="345"/>
      <c r="H46" s="327"/>
    </row>
    <row r="47" spans="2:8" ht="56.65" customHeight="1" x14ac:dyDescent="0.35">
      <c r="B47" s="331"/>
      <c r="C47" s="333"/>
      <c r="D47" s="333"/>
      <c r="E47" s="337"/>
      <c r="F47" s="338"/>
      <c r="G47" s="345"/>
      <c r="H47" s="327"/>
    </row>
    <row r="48" spans="2:8" ht="63.65" customHeight="1" x14ac:dyDescent="0.35">
      <c r="B48" s="331"/>
      <c r="C48" s="333"/>
      <c r="D48" s="333"/>
      <c r="E48" s="337"/>
      <c r="F48" s="338"/>
      <c r="G48" s="345"/>
      <c r="H48" s="327"/>
    </row>
    <row r="49" spans="2:8" x14ac:dyDescent="0.35">
      <c r="B49" s="331"/>
      <c r="C49" s="333"/>
      <c r="D49" s="333"/>
      <c r="E49" s="337"/>
      <c r="F49" s="338"/>
      <c r="G49" s="345"/>
      <c r="H49" s="327"/>
    </row>
    <row r="50" spans="2:8" x14ac:dyDescent="0.35">
      <c r="B50" s="331"/>
      <c r="C50" s="333"/>
      <c r="D50" s="333"/>
      <c r="E50" s="337"/>
      <c r="F50" s="338"/>
      <c r="G50" s="345"/>
      <c r="H50" s="327"/>
    </row>
    <row r="51" spans="2:8" x14ac:dyDescent="0.35">
      <c r="B51" s="331"/>
      <c r="C51" s="333"/>
      <c r="D51" s="333"/>
      <c r="E51" s="337"/>
      <c r="F51" s="338"/>
      <c r="G51" s="345"/>
      <c r="H51" s="327"/>
    </row>
    <row r="52" spans="2:8" x14ac:dyDescent="0.35">
      <c r="B52" s="331"/>
      <c r="C52" s="333"/>
      <c r="D52" s="333"/>
      <c r="E52" s="337"/>
      <c r="F52" s="338"/>
      <c r="G52" s="345"/>
      <c r="H52" s="327"/>
    </row>
    <row r="53" spans="2:8" x14ac:dyDescent="0.35">
      <c r="B53" s="331"/>
      <c r="C53" s="333"/>
      <c r="D53" s="333"/>
      <c r="E53" s="337"/>
      <c r="F53" s="338"/>
      <c r="G53" s="345"/>
      <c r="H53" s="327"/>
    </row>
    <row r="54" spans="2:8" x14ac:dyDescent="0.35">
      <c r="B54" s="331"/>
      <c r="C54" s="333"/>
      <c r="D54" s="333"/>
      <c r="E54" s="337"/>
      <c r="F54" s="338"/>
      <c r="G54" s="345"/>
      <c r="H54" s="327"/>
    </row>
    <row r="55" spans="2:8" x14ac:dyDescent="0.35">
      <c r="B55" s="331"/>
      <c r="C55" s="333"/>
      <c r="D55" s="333"/>
      <c r="E55" s="337"/>
      <c r="F55" s="338"/>
      <c r="G55" s="345"/>
      <c r="H55" s="327"/>
    </row>
    <row r="56" spans="2:8" x14ac:dyDescent="0.35">
      <c r="B56" s="331"/>
      <c r="C56" s="333"/>
      <c r="D56" s="333"/>
      <c r="E56" s="337"/>
      <c r="F56" s="338"/>
      <c r="G56" s="345"/>
      <c r="H56" s="327"/>
    </row>
    <row r="57" spans="2:8" ht="46.9" customHeight="1" x14ac:dyDescent="0.35">
      <c r="B57" s="331"/>
      <c r="C57" s="333"/>
      <c r="D57" s="333"/>
      <c r="E57" s="337"/>
      <c r="F57" s="338"/>
      <c r="G57" s="345"/>
      <c r="H57" s="327"/>
    </row>
    <row r="58" spans="2:8" ht="31.4" customHeight="1" x14ac:dyDescent="0.35">
      <c r="B58" s="331"/>
      <c r="C58" s="333"/>
      <c r="D58" s="333"/>
      <c r="E58" s="337"/>
      <c r="F58" s="338"/>
      <c r="G58" s="345"/>
      <c r="H58" s="327"/>
    </row>
    <row r="59" spans="2:8" ht="25.5" customHeight="1" x14ac:dyDescent="0.35">
      <c r="B59" s="331"/>
      <c r="C59" s="333"/>
      <c r="D59" s="333"/>
      <c r="E59" s="337"/>
      <c r="F59" s="338"/>
      <c r="G59" s="345"/>
      <c r="H59" s="327"/>
    </row>
    <row r="60" spans="2:8" ht="51" customHeight="1" x14ac:dyDescent="0.35">
      <c r="B60" s="331"/>
      <c r="C60" s="333"/>
      <c r="D60" s="333"/>
      <c r="E60" s="346"/>
      <c r="F60" s="338"/>
      <c r="G60" s="345"/>
      <c r="H60" s="327"/>
    </row>
    <row r="61" spans="2:8" x14ac:dyDescent="0.35">
      <c r="B61" s="331"/>
      <c r="C61" s="333"/>
      <c r="D61" s="333"/>
      <c r="E61" s="337"/>
      <c r="F61" s="338"/>
      <c r="G61" s="345"/>
      <c r="H61" s="327"/>
    </row>
    <row r="62" spans="2:8" ht="15" thickBot="1" x14ac:dyDescent="0.4">
      <c r="B62" s="331"/>
      <c r="C62" s="333"/>
      <c r="D62" s="333"/>
      <c r="E62" s="347"/>
      <c r="F62" s="338"/>
      <c r="G62" s="345"/>
      <c r="H62" s="327"/>
    </row>
    <row r="63" spans="2:8" ht="15" thickBot="1" x14ac:dyDescent="0.4">
      <c r="B63" s="331"/>
      <c r="C63" s="333"/>
      <c r="D63" s="333"/>
      <c r="E63" s="340" t="s">
        <v>278</v>
      </c>
      <c r="F63" s="348"/>
      <c r="G63" s="349"/>
      <c r="H63" s="327"/>
    </row>
    <row r="64" spans="2:8" x14ac:dyDescent="0.35">
      <c r="B64" s="331"/>
      <c r="C64" s="333"/>
      <c r="D64" s="333"/>
      <c r="E64" s="332"/>
      <c r="F64" s="332"/>
      <c r="G64" s="332"/>
      <c r="H64" s="327"/>
    </row>
    <row r="65" spans="2:8" ht="34.5" customHeight="1" thickBot="1" x14ac:dyDescent="0.4">
      <c r="B65" s="331"/>
      <c r="C65" s="374" t="s">
        <v>861</v>
      </c>
      <c r="D65" s="374"/>
      <c r="E65" s="374"/>
      <c r="F65" s="374"/>
      <c r="G65" s="350"/>
      <c r="H65" s="327"/>
    </row>
    <row r="66" spans="2:8" ht="77.150000000000006" customHeight="1" thickBot="1" x14ac:dyDescent="0.4">
      <c r="B66" s="331"/>
      <c r="C66" s="375" t="s">
        <v>214</v>
      </c>
      <c r="D66" s="375"/>
      <c r="E66" s="376" t="s">
        <v>950</v>
      </c>
      <c r="F66" s="377"/>
      <c r="G66" s="332"/>
      <c r="H66" s="327"/>
    </row>
    <row r="67" spans="2:8" ht="15" thickBot="1" x14ac:dyDescent="0.4">
      <c r="B67" s="331"/>
      <c r="C67" s="373"/>
      <c r="D67" s="373"/>
      <c r="E67" s="373"/>
      <c r="F67" s="373"/>
      <c r="G67" s="332"/>
      <c r="H67" s="327"/>
    </row>
    <row r="68" spans="2:8" ht="198" customHeight="1" thickBot="1" x14ac:dyDescent="0.4">
      <c r="B68" s="331"/>
      <c r="C68" s="375" t="s">
        <v>215</v>
      </c>
      <c r="D68" s="375"/>
      <c r="E68" s="376" t="s">
        <v>975</v>
      </c>
      <c r="F68" s="377"/>
      <c r="G68" s="332"/>
      <c r="H68" s="327"/>
    </row>
    <row r="69" spans="2:8" ht="100.15" customHeight="1" thickBot="1" x14ac:dyDescent="0.4">
      <c r="B69" s="331"/>
      <c r="C69" s="375" t="s">
        <v>216</v>
      </c>
      <c r="D69" s="375"/>
      <c r="E69" s="376" t="s">
        <v>899</v>
      </c>
      <c r="F69" s="377"/>
      <c r="G69" s="332"/>
      <c r="H69" s="327"/>
    </row>
    <row r="70" spans="2:8" x14ac:dyDescent="0.35">
      <c r="B70" s="331"/>
      <c r="C70" s="333"/>
      <c r="D70" s="333"/>
      <c r="E70" s="332"/>
      <c r="F70" s="332"/>
      <c r="G70" s="332"/>
      <c r="H70" s="327"/>
    </row>
    <row r="71" spans="2:8" ht="15" thickBot="1" x14ac:dyDescent="0.4">
      <c r="B71" s="351"/>
      <c r="C71" s="390"/>
      <c r="D71" s="390"/>
      <c r="E71" s="352"/>
      <c r="F71" s="353"/>
      <c r="G71" s="353"/>
      <c r="H71" s="354"/>
    </row>
    <row r="72" spans="2:8" s="12" customFormat="1" ht="65.150000000000006" customHeight="1" x14ac:dyDescent="0.3">
      <c r="B72" s="355"/>
      <c r="C72" s="389"/>
      <c r="D72" s="389"/>
      <c r="E72" s="391"/>
      <c r="F72" s="391"/>
      <c r="G72" s="356"/>
    </row>
    <row r="73" spans="2:8" ht="59.25" customHeight="1" x14ac:dyDescent="0.35">
      <c r="B73" s="355"/>
      <c r="C73" s="357"/>
      <c r="D73" s="357"/>
      <c r="E73" s="358"/>
      <c r="F73" s="358"/>
      <c r="G73" s="356"/>
    </row>
    <row r="74" spans="2:8" ht="50.15" customHeight="1" x14ac:dyDescent="0.35">
      <c r="B74" s="355"/>
      <c r="C74" s="386"/>
      <c r="D74" s="386"/>
      <c r="E74" s="388"/>
      <c r="F74" s="388"/>
      <c r="G74" s="356"/>
    </row>
    <row r="75" spans="2:8" ht="100.15" customHeight="1" x14ac:dyDescent="0.35">
      <c r="B75" s="355"/>
      <c r="C75" s="386"/>
      <c r="D75" s="386"/>
      <c r="E75" s="387"/>
      <c r="F75" s="387"/>
      <c r="G75" s="356"/>
    </row>
    <row r="76" spans="2:8" x14ac:dyDescent="0.35">
      <c r="B76" s="355"/>
      <c r="C76" s="355"/>
      <c r="D76" s="359"/>
      <c r="E76" s="356"/>
      <c r="F76" s="360"/>
      <c r="G76" s="356"/>
      <c r="H76" s="261"/>
    </row>
    <row r="77" spans="2:8" x14ac:dyDescent="0.35">
      <c r="B77" s="355"/>
      <c r="C77" s="389"/>
      <c r="D77" s="389"/>
      <c r="E77" s="356"/>
      <c r="F77" s="356"/>
      <c r="G77" s="356"/>
    </row>
    <row r="78" spans="2:8" ht="50.15" customHeight="1" x14ac:dyDescent="0.35">
      <c r="B78" s="355"/>
      <c r="C78" s="389"/>
      <c r="D78" s="389"/>
      <c r="E78" s="387"/>
      <c r="F78" s="387"/>
      <c r="G78" s="356"/>
    </row>
    <row r="79" spans="2:8" ht="100.15" customHeight="1" x14ac:dyDescent="0.35">
      <c r="B79" s="355"/>
      <c r="C79" s="386"/>
      <c r="D79" s="386"/>
      <c r="E79" s="387"/>
      <c r="F79" s="387"/>
      <c r="G79" s="356"/>
    </row>
    <row r="80" spans="2:8" x14ac:dyDescent="0.35">
      <c r="B80" s="355"/>
      <c r="C80" s="361"/>
      <c r="D80" s="355"/>
      <c r="E80" s="362"/>
      <c r="F80" s="356"/>
      <c r="G80" s="356"/>
    </row>
    <row r="81" spans="2:7" x14ac:dyDescent="0.35">
      <c r="B81" s="355"/>
      <c r="C81" s="361"/>
      <c r="D81" s="361"/>
      <c r="E81" s="362"/>
      <c r="F81" s="362"/>
      <c r="G81" s="362"/>
    </row>
  </sheetData>
  <mergeCells count="37">
    <mergeCell ref="E7:F7"/>
    <mergeCell ref="C71:D71"/>
    <mergeCell ref="C72:D72"/>
    <mergeCell ref="E72:F72"/>
    <mergeCell ref="C65:F65"/>
    <mergeCell ref="E10:F10"/>
    <mergeCell ref="C8:F8"/>
    <mergeCell ref="C12:D12"/>
    <mergeCell ref="C69:D69"/>
    <mergeCell ref="C68:D68"/>
    <mergeCell ref="E69:F69"/>
    <mergeCell ref="E68:F68"/>
    <mergeCell ref="C79:D79"/>
    <mergeCell ref="E78:F78"/>
    <mergeCell ref="E79:F79"/>
    <mergeCell ref="E75:F75"/>
    <mergeCell ref="E74:F74"/>
    <mergeCell ref="C74:D74"/>
    <mergeCell ref="C75:D75"/>
    <mergeCell ref="C78:D78"/>
    <mergeCell ref="C77:D77"/>
    <mergeCell ref="C3:G3"/>
    <mergeCell ref="C67:F67"/>
    <mergeCell ref="C9:D9"/>
    <mergeCell ref="C10:D10"/>
    <mergeCell ref="C40:D40"/>
    <mergeCell ref="C41:D41"/>
    <mergeCell ref="C66:D66"/>
    <mergeCell ref="E66:F66"/>
    <mergeCell ref="C5:F5"/>
    <mergeCell ref="B4:F4"/>
    <mergeCell ref="C16:D16"/>
    <mergeCell ref="C7:D7"/>
    <mergeCell ref="C15:D15"/>
    <mergeCell ref="C13:F13"/>
    <mergeCell ref="E12:F12"/>
    <mergeCell ref="E9:F9"/>
  </mergeCells>
  <dataValidations count="2">
    <dataValidation type="whole" allowBlank="1" showInputMessage="1" showErrorMessage="1" sqref="E74" xr:uid="{96D9DFCB-FC3A-4BE1-AA27-4FE756509E71}">
      <formula1>-999999999</formula1>
      <formula2>999999999</formula2>
    </dataValidation>
    <dataValidation type="list" allowBlank="1" showInputMessage="1" showErrorMessage="1" sqref="E78" xr:uid="{F7829CC9-A9AF-439F-8588-6FC1EF176274}">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1"/>
  <sheetViews>
    <sheetView topLeftCell="A29" zoomScale="68" zoomScaleNormal="68" workbookViewId="0">
      <selection activeCell="C26" sqref="C26"/>
    </sheetView>
  </sheetViews>
  <sheetFormatPr defaultColWidth="8.7265625" defaultRowHeight="14.5" x14ac:dyDescent="0.35"/>
  <cols>
    <col min="1" max="2" width="1.7265625" style="218" customWidth="1"/>
    <col min="3" max="3" width="32.7265625" style="218" customWidth="1"/>
    <col min="4" max="4" width="31.7265625" style="218" customWidth="1"/>
    <col min="5" max="5" width="30" style="218" customWidth="1"/>
    <col min="6" max="6" width="23.7265625" style="218" customWidth="1"/>
    <col min="7" max="7" width="2" style="218" customWidth="1"/>
    <col min="8" max="8" width="1.54296875" style="218" customWidth="1"/>
    <col min="9" max="9" width="29.81640625" style="218" customWidth="1"/>
    <col min="10" max="10" width="42.453125" style="218" customWidth="1"/>
    <col min="11" max="16384" width="8.7265625" style="218"/>
  </cols>
  <sheetData>
    <row r="1" spans="2:10" ht="15" thickBot="1" x14ac:dyDescent="0.4"/>
    <row r="2" spans="2:10" ht="15" thickBot="1" x14ac:dyDescent="0.4">
      <c r="B2" s="267"/>
      <c r="C2" s="283"/>
      <c r="D2" s="283"/>
      <c r="E2" s="283"/>
      <c r="F2" s="283"/>
      <c r="G2" s="285"/>
    </row>
    <row r="3" spans="2:10" ht="20.5" thickBot="1" x14ac:dyDescent="0.45">
      <c r="B3" s="224"/>
      <c r="C3" s="408" t="s">
        <v>221</v>
      </c>
      <c r="D3" s="409"/>
      <c r="E3" s="409"/>
      <c r="F3" s="410"/>
      <c r="G3" s="22"/>
    </row>
    <row r="4" spans="2:10" x14ac:dyDescent="0.35">
      <c r="B4" s="411"/>
      <c r="C4" s="412"/>
      <c r="D4" s="412"/>
      <c r="E4" s="412"/>
      <c r="F4" s="412"/>
      <c r="G4" s="22"/>
    </row>
    <row r="5" spans="2:10" x14ac:dyDescent="0.35">
      <c r="B5" s="23"/>
      <c r="C5" s="413"/>
      <c r="D5" s="413"/>
      <c r="E5" s="413"/>
      <c r="F5" s="413"/>
      <c r="G5" s="22"/>
    </row>
    <row r="6" spans="2:10" x14ac:dyDescent="0.35">
      <c r="B6" s="23"/>
      <c r="C6" s="24"/>
      <c r="D6" s="25"/>
      <c r="E6" s="24"/>
      <c r="F6" s="25"/>
      <c r="G6" s="22"/>
    </row>
    <row r="7" spans="2:10" x14ac:dyDescent="0.35">
      <c r="B7" s="23"/>
      <c r="C7" s="414" t="s">
        <v>231</v>
      </c>
      <c r="D7" s="414"/>
      <c r="E7" s="26"/>
      <c r="F7" s="25"/>
      <c r="G7" s="22"/>
    </row>
    <row r="8" spans="2:10" ht="15" thickBot="1" x14ac:dyDescent="0.4">
      <c r="B8" s="23"/>
      <c r="C8" s="399" t="s">
        <v>290</v>
      </c>
      <c r="D8" s="399"/>
      <c r="E8" s="399"/>
      <c r="F8" s="399"/>
      <c r="G8" s="22"/>
    </row>
    <row r="9" spans="2:10" ht="15" thickBot="1" x14ac:dyDescent="0.4">
      <c r="B9" s="23"/>
      <c r="C9" s="13" t="s">
        <v>233</v>
      </c>
      <c r="D9" s="14" t="s">
        <v>232</v>
      </c>
      <c r="E9" s="401" t="s">
        <v>270</v>
      </c>
      <c r="F9" s="402"/>
      <c r="G9" s="22"/>
      <c r="I9" s="322"/>
    </row>
    <row r="10" spans="2:10" ht="136" customHeight="1" x14ac:dyDescent="0.35">
      <c r="B10" s="23"/>
      <c r="C10" s="205" t="s">
        <v>691</v>
      </c>
      <c r="D10" s="319" t="s">
        <v>704</v>
      </c>
      <c r="E10" s="419" t="s">
        <v>970</v>
      </c>
      <c r="F10" s="420"/>
      <c r="G10" s="22"/>
    </row>
    <row r="11" spans="2:10" ht="125.65" customHeight="1" x14ac:dyDescent="0.35">
      <c r="B11" s="23"/>
      <c r="C11" s="206" t="s">
        <v>692</v>
      </c>
      <c r="D11" s="320" t="s">
        <v>704</v>
      </c>
      <c r="E11" s="415" t="s">
        <v>954</v>
      </c>
      <c r="F11" s="416"/>
      <c r="G11" s="22"/>
      <c r="J11" s="288"/>
    </row>
    <row r="12" spans="2:10" ht="159.4" customHeight="1" x14ac:dyDescent="0.35">
      <c r="B12" s="23"/>
      <c r="C12" s="197" t="s">
        <v>693</v>
      </c>
      <c r="D12" s="320" t="s">
        <v>704</v>
      </c>
      <c r="E12" s="415" t="s">
        <v>971</v>
      </c>
      <c r="F12" s="416"/>
      <c r="G12" s="22"/>
    </row>
    <row r="13" spans="2:10" ht="98.15" customHeight="1" x14ac:dyDescent="0.35">
      <c r="B13" s="23"/>
      <c r="C13" s="206" t="s">
        <v>694</v>
      </c>
      <c r="D13" s="320" t="s">
        <v>704</v>
      </c>
      <c r="E13" s="415" t="s">
        <v>972</v>
      </c>
      <c r="F13" s="416"/>
      <c r="G13" s="22"/>
    </row>
    <row r="14" spans="2:10" ht="92.65" customHeight="1" x14ac:dyDescent="0.35">
      <c r="B14" s="23"/>
      <c r="C14" s="197" t="s">
        <v>695</v>
      </c>
      <c r="D14" s="320" t="s">
        <v>704</v>
      </c>
      <c r="E14" s="415" t="s">
        <v>946</v>
      </c>
      <c r="F14" s="416"/>
      <c r="G14" s="22"/>
    </row>
    <row r="15" spans="2:10" ht="94.4" customHeight="1" x14ac:dyDescent="0.35">
      <c r="B15" s="23"/>
      <c r="C15" s="197" t="s">
        <v>696</v>
      </c>
      <c r="D15" s="320" t="s">
        <v>704</v>
      </c>
      <c r="E15" s="415" t="s">
        <v>947</v>
      </c>
      <c r="F15" s="416"/>
      <c r="G15" s="22"/>
    </row>
    <row r="16" spans="2:10" ht="110.15" customHeight="1" x14ac:dyDescent="0.35">
      <c r="B16" s="23"/>
      <c r="C16" s="197" t="s">
        <v>732</v>
      </c>
      <c r="D16" s="320" t="s">
        <v>704</v>
      </c>
      <c r="E16" s="415" t="s">
        <v>948</v>
      </c>
      <c r="F16" s="416"/>
      <c r="G16" s="22"/>
    </row>
    <row r="17" spans="2:10" ht="53.65" customHeight="1" x14ac:dyDescent="0.35">
      <c r="B17" s="23"/>
      <c r="C17" s="206" t="s">
        <v>697</v>
      </c>
      <c r="D17" s="320" t="s">
        <v>704</v>
      </c>
      <c r="E17" s="415" t="s">
        <v>701</v>
      </c>
      <c r="F17" s="416"/>
      <c r="G17" s="22"/>
      <c r="I17" s="322"/>
    </row>
    <row r="18" spans="2:10" ht="163.5" customHeight="1" thickBot="1" x14ac:dyDescent="0.4">
      <c r="B18" s="23"/>
      <c r="C18" s="207" t="s">
        <v>698</v>
      </c>
      <c r="D18" s="323" t="s">
        <v>704</v>
      </c>
      <c r="E18" s="427" t="s">
        <v>964</v>
      </c>
      <c r="F18" s="428"/>
      <c r="G18" s="22"/>
    </row>
    <row r="19" spans="2:10" x14ac:dyDescent="0.35">
      <c r="B19" s="23"/>
      <c r="C19" s="25"/>
      <c r="D19" s="25"/>
      <c r="E19" s="25"/>
      <c r="F19" s="25"/>
      <c r="G19" s="22"/>
    </row>
    <row r="20" spans="2:10" x14ac:dyDescent="0.35">
      <c r="B20" s="23"/>
      <c r="C20" s="395" t="s">
        <v>253</v>
      </c>
      <c r="D20" s="395"/>
      <c r="E20" s="395"/>
      <c r="F20" s="395"/>
      <c r="G20" s="22"/>
    </row>
    <row r="21" spans="2:10" ht="15" thickBot="1" x14ac:dyDescent="0.4">
      <c r="B21" s="23"/>
      <c r="C21" s="418" t="s">
        <v>268</v>
      </c>
      <c r="D21" s="418"/>
      <c r="E21" s="418"/>
      <c r="F21" s="418"/>
      <c r="G21" s="22"/>
    </row>
    <row r="22" spans="2:10" ht="15" thickBot="1" x14ac:dyDescent="0.4">
      <c r="B22" s="23"/>
      <c r="C22" s="13" t="s">
        <v>233</v>
      </c>
      <c r="D22" s="14" t="s">
        <v>232</v>
      </c>
      <c r="E22" s="401" t="s">
        <v>270</v>
      </c>
      <c r="F22" s="402"/>
      <c r="G22" s="22"/>
    </row>
    <row r="23" spans="2:10" ht="300.39999999999998" customHeight="1" x14ac:dyDescent="0.35">
      <c r="B23" s="23"/>
      <c r="C23" s="15" t="s">
        <v>703</v>
      </c>
      <c r="D23" s="320" t="s">
        <v>704</v>
      </c>
      <c r="E23" s="423" t="s">
        <v>945</v>
      </c>
      <c r="F23" s="424"/>
      <c r="G23" s="22"/>
    </row>
    <row r="24" spans="2:10" ht="92.65" customHeight="1" x14ac:dyDescent="0.35">
      <c r="B24" s="23"/>
      <c r="C24" s="16" t="s">
        <v>702</v>
      </c>
      <c r="D24" s="321" t="s">
        <v>704</v>
      </c>
      <c r="E24" s="425" t="s">
        <v>830</v>
      </c>
      <c r="F24" s="426"/>
      <c r="G24" s="22"/>
    </row>
    <row r="25" spans="2:10" ht="186.75" customHeight="1" x14ac:dyDescent="0.35">
      <c r="B25" s="23"/>
      <c r="C25" s="208" t="s">
        <v>831</v>
      </c>
      <c r="D25" s="321" t="s">
        <v>704</v>
      </c>
      <c r="E25" s="421" t="s">
        <v>877</v>
      </c>
      <c r="F25" s="422"/>
      <c r="G25" s="22"/>
      <c r="J25" s="299"/>
    </row>
    <row r="26" spans="2:10" ht="152.65" customHeight="1" x14ac:dyDescent="0.35">
      <c r="B26" s="23"/>
      <c r="C26" s="208" t="s">
        <v>840</v>
      </c>
      <c r="D26" s="319" t="s">
        <v>704</v>
      </c>
      <c r="E26" s="421" t="s">
        <v>944</v>
      </c>
      <c r="F26" s="422"/>
      <c r="G26" s="22"/>
    </row>
    <row r="27" spans="2:10" ht="106.15" customHeight="1" x14ac:dyDescent="0.35">
      <c r="B27" s="23"/>
      <c r="C27" s="208" t="s">
        <v>860</v>
      </c>
      <c r="D27" s="320" t="s">
        <v>704</v>
      </c>
      <c r="E27" s="421" t="s">
        <v>863</v>
      </c>
      <c r="F27" s="422"/>
      <c r="G27" s="22"/>
    </row>
    <row r="28" spans="2:10" ht="98.65" customHeight="1" x14ac:dyDescent="0.35">
      <c r="B28" s="23"/>
      <c r="C28" s="208" t="s">
        <v>864</v>
      </c>
      <c r="D28" s="320" t="s">
        <v>704</v>
      </c>
      <c r="E28" s="421" t="s">
        <v>965</v>
      </c>
      <c r="F28" s="422"/>
      <c r="G28" s="22"/>
    </row>
    <row r="29" spans="2:10" ht="72.75" customHeight="1" x14ac:dyDescent="0.35">
      <c r="B29" s="23"/>
      <c r="C29" s="208" t="s">
        <v>853</v>
      </c>
      <c r="D29" s="320" t="s">
        <v>966</v>
      </c>
      <c r="E29" s="421" t="s">
        <v>865</v>
      </c>
      <c r="F29" s="422"/>
      <c r="G29" s="22"/>
    </row>
    <row r="30" spans="2:10" x14ac:dyDescent="0.35">
      <c r="B30" s="23"/>
      <c r="C30" s="25"/>
      <c r="D30" s="25"/>
      <c r="E30" s="25"/>
      <c r="F30" s="25"/>
      <c r="G30" s="22"/>
    </row>
    <row r="31" spans="2:10" x14ac:dyDescent="0.35">
      <c r="B31" s="23"/>
      <c r="C31" s="25"/>
      <c r="D31" s="25"/>
      <c r="E31" s="25"/>
      <c r="F31" s="25"/>
      <c r="G31" s="22"/>
    </row>
    <row r="32" spans="2:10" ht="31.5" customHeight="1" x14ac:dyDescent="0.35">
      <c r="B32" s="23"/>
      <c r="C32" s="417" t="s">
        <v>252</v>
      </c>
      <c r="D32" s="417"/>
      <c r="E32" s="417"/>
      <c r="F32" s="417"/>
      <c r="G32" s="22"/>
    </row>
    <row r="33" spans="2:7" ht="15" thickBot="1" x14ac:dyDescent="0.4">
      <c r="B33" s="23"/>
      <c r="C33" s="399" t="s">
        <v>271</v>
      </c>
      <c r="D33" s="399"/>
      <c r="E33" s="400"/>
      <c r="F33" s="400"/>
      <c r="G33" s="22"/>
    </row>
    <row r="34" spans="2:7" ht="78.400000000000006" customHeight="1" thickBot="1" x14ac:dyDescent="0.4">
      <c r="B34" s="23"/>
      <c r="C34" s="396" t="s">
        <v>876</v>
      </c>
      <c r="D34" s="397"/>
      <c r="E34" s="397"/>
      <c r="F34" s="398"/>
      <c r="G34" s="22"/>
    </row>
    <row r="35" spans="2:7" x14ac:dyDescent="0.35">
      <c r="B35" s="23"/>
      <c r="C35" s="25"/>
      <c r="D35" s="25"/>
      <c r="E35" s="25"/>
      <c r="F35" s="25"/>
      <c r="G35" s="22"/>
    </row>
    <row r="36" spans="2:7" x14ac:dyDescent="0.35">
      <c r="B36" s="23"/>
      <c r="C36" s="25"/>
      <c r="D36" s="25"/>
      <c r="E36" s="25"/>
      <c r="F36" s="25"/>
      <c r="G36" s="22"/>
    </row>
    <row r="37" spans="2:7" x14ac:dyDescent="0.35">
      <c r="B37" s="23"/>
      <c r="C37" s="25"/>
      <c r="D37" s="25"/>
      <c r="E37" s="25"/>
      <c r="F37" s="25"/>
      <c r="G37" s="22"/>
    </row>
    <row r="38" spans="2:7" ht="15" thickBot="1" x14ac:dyDescent="0.4">
      <c r="B38" s="269"/>
      <c r="C38" s="271"/>
      <c r="D38" s="271"/>
      <c r="E38" s="271"/>
      <c r="F38" s="271"/>
      <c r="G38" s="279"/>
    </row>
    <row r="39" spans="2:7" x14ac:dyDescent="0.35">
      <c r="B39" s="270"/>
      <c r="C39" s="270"/>
      <c r="D39" s="270"/>
      <c r="E39" s="270"/>
      <c r="F39" s="270"/>
      <c r="G39" s="270"/>
    </row>
    <row r="40" spans="2:7" x14ac:dyDescent="0.35">
      <c r="B40" s="270"/>
      <c r="C40" s="270"/>
      <c r="D40" s="270"/>
      <c r="E40" s="270"/>
      <c r="F40" s="270"/>
      <c r="G40" s="270"/>
    </row>
    <row r="41" spans="2:7" x14ac:dyDescent="0.35">
      <c r="B41" s="270"/>
      <c r="C41" s="270"/>
      <c r="D41" s="270"/>
      <c r="E41" s="270"/>
      <c r="F41" s="270"/>
      <c r="G41" s="270"/>
    </row>
    <row r="42" spans="2:7" x14ac:dyDescent="0.35">
      <c r="B42" s="270"/>
      <c r="C42" s="270"/>
      <c r="D42" s="270"/>
      <c r="E42" s="270"/>
      <c r="F42" s="270"/>
      <c r="G42" s="270"/>
    </row>
    <row r="43" spans="2:7" x14ac:dyDescent="0.35">
      <c r="B43" s="270"/>
      <c r="C43" s="270"/>
      <c r="D43" s="270"/>
      <c r="E43" s="270"/>
      <c r="F43" s="270"/>
      <c r="G43" s="270"/>
    </row>
    <row r="44" spans="2:7" x14ac:dyDescent="0.35">
      <c r="B44" s="270"/>
      <c r="C44" s="270"/>
      <c r="D44" s="270"/>
      <c r="E44" s="270"/>
      <c r="F44" s="270"/>
      <c r="G44" s="270"/>
    </row>
    <row r="45" spans="2:7" x14ac:dyDescent="0.35">
      <c r="B45" s="270"/>
      <c r="C45" s="405"/>
      <c r="D45" s="405"/>
      <c r="E45" s="286"/>
      <c r="F45" s="270"/>
      <c r="G45" s="270"/>
    </row>
    <row r="46" spans="2:7" x14ac:dyDescent="0.35">
      <c r="B46" s="270"/>
      <c r="C46" s="405"/>
      <c r="D46" s="405"/>
      <c r="E46" s="286"/>
      <c r="F46" s="270"/>
      <c r="G46" s="270"/>
    </row>
    <row r="47" spans="2:7" x14ac:dyDescent="0.35">
      <c r="B47" s="270"/>
      <c r="C47" s="403"/>
      <c r="D47" s="403"/>
      <c r="E47" s="403"/>
      <c r="F47" s="403"/>
      <c r="G47" s="270"/>
    </row>
    <row r="48" spans="2:7" x14ac:dyDescent="0.35">
      <c r="B48" s="270"/>
      <c r="C48" s="403"/>
      <c r="D48" s="403"/>
      <c r="E48" s="406"/>
      <c r="F48" s="406"/>
      <c r="G48" s="270"/>
    </row>
    <row r="49" spans="2:7" x14ac:dyDescent="0.35">
      <c r="B49" s="270"/>
      <c r="C49" s="403"/>
      <c r="D49" s="403"/>
      <c r="E49" s="404"/>
      <c r="F49" s="404"/>
      <c r="G49" s="270"/>
    </row>
    <row r="50" spans="2:7" x14ac:dyDescent="0.35">
      <c r="B50" s="270"/>
      <c r="C50" s="270"/>
      <c r="D50" s="270"/>
      <c r="E50" s="270"/>
      <c r="F50" s="270"/>
      <c r="G50" s="270"/>
    </row>
    <row r="51" spans="2:7" x14ac:dyDescent="0.35">
      <c r="B51" s="270"/>
      <c r="C51" s="405"/>
      <c r="D51" s="405"/>
      <c r="E51" s="286"/>
      <c r="F51" s="270"/>
      <c r="G51" s="270"/>
    </row>
    <row r="52" spans="2:7" x14ac:dyDescent="0.35">
      <c r="B52" s="270"/>
      <c r="C52" s="405"/>
      <c r="D52" s="405"/>
      <c r="E52" s="407"/>
      <c r="F52" s="407"/>
      <c r="G52" s="270"/>
    </row>
    <row r="53" spans="2:7" x14ac:dyDescent="0.35">
      <c r="B53" s="270"/>
      <c r="C53" s="286"/>
      <c r="D53" s="286"/>
      <c r="E53" s="286"/>
      <c r="F53" s="286"/>
      <c r="G53" s="270"/>
    </row>
    <row r="54" spans="2:7" x14ac:dyDescent="0.35">
      <c r="B54" s="270"/>
      <c r="C54" s="403"/>
      <c r="D54" s="403"/>
      <c r="E54" s="406"/>
      <c r="F54" s="406"/>
      <c r="G54" s="270"/>
    </row>
    <row r="55" spans="2:7" x14ac:dyDescent="0.35">
      <c r="B55" s="270"/>
      <c r="C55" s="403"/>
      <c r="D55" s="403"/>
      <c r="E55" s="404"/>
      <c r="F55" s="404"/>
      <c r="G55" s="270"/>
    </row>
    <row r="56" spans="2:7" x14ac:dyDescent="0.35">
      <c r="B56" s="270"/>
      <c r="C56" s="270"/>
      <c r="D56" s="270"/>
      <c r="E56" s="270"/>
      <c r="F56" s="270"/>
      <c r="G56" s="270"/>
    </row>
    <row r="57" spans="2:7" x14ac:dyDescent="0.35">
      <c r="B57" s="270"/>
      <c r="C57" s="405"/>
      <c r="D57" s="405"/>
      <c r="E57" s="270"/>
      <c r="F57" s="270"/>
      <c r="G57" s="270"/>
    </row>
    <row r="58" spans="2:7" x14ac:dyDescent="0.35">
      <c r="B58" s="270"/>
      <c r="C58" s="405"/>
      <c r="D58" s="405"/>
      <c r="E58" s="404"/>
      <c r="F58" s="404"/>
      <c r="G58" s="270"/>
    </row>
    <row r="59" spans="2:7" x14ac:dyDescent="0.35">
      <c r="B59" s="270"/>
      <c r="C59" s="403"/>
      <c r="D59" s="403"/>
      <c r="E59" s="404"/>
      <c r="F59" s="404"/>
      <c r="G59" s="270"/>
    </row>
    <row r="60" spans="2:7" x14ac:dyDescent="0.35">
      <c r="B60" s="270"/>
      <c r="C60" s="280"/>
      <c r="D60" s="270"/>
      <c r="E60" s="280"/>
      <c r="F60" s="270"/>
      <c r="G60" s="270"/>
    </row>
    <row r="61" spans="2:7" x14ac:dyDescent="0.35">
      <c r="B61" s="270"/>
      <c r="C61" s="280"/>
      <c r="D61" s="280"/>
      <c r="E61" s="280"/>
      <c r="F61" s="280"/>
      <c r="G61" s="287"/>
    </row>
  </sheetData>
  <mergeCells count="48">
    <mergeCell ref="E29:F29"/>
    <mergeCell ref="E28:F28"/>
    <mergeCell ref="E26:F26"/>
    <mergeCell ref="E25:F25"/>
    <mergeCell ref="E11:F11"/>
    <mergeCell ref="E12:F12"/>
    <mergeCell ref="E23:F23"/>
    <mergeCell ref="E24:F24"/>
    <mergeCell ref="E18:F18"/>
    <mergeCell ref="E27:F27"/>
    <mergeCell ref="C49:D49"/>
    <mergeCell ref="C3:F3"/>
    <mergeCell ref="B4:F4"/>
    <mergeCell ref="C5:F5"/>
    <mergeCell ref="C7:D7"/>
    <mergeCell ref="C8:F8"/>
    <mergeCell ref="E9:F9"/>
    <mergeCell ref="E13:F13"/>
    <mergeCell ref="E14:F14"/>
    <mergeCell ref="C32:F32"/>
    <mergeCell ref="C20:F20"/>
    <mergeCell ref="C21:F21"/>
    <mergeCell ref="E16:F16"/>
    <mergeCell ref="E17:F17"/>
    <mergeCell ref="E15:F15"/>
    <mergeCell ref="E10:F10"/>
    <mergeCell ref="C58:D58"/>
    <mergeCell ref="E58:F58"/>
    <mergeCell ref="C52:D52"/>
    <mergeCell ref="E52:F52"/>
    <mergeCell ref="C54:D54"/>
    <mergeCell ref="E54:F54"/>
    <mergeCell ref="C34:F34"/>
    <mergeCell ref="C33:D33"/>
    <mergeCell ref="E33:F33"/>
    <mergeCell ref="E22:F22"/>
    <mergeCell ref="C59:D59"/>
    <mergeCell ref="E59:F59"/>
    <mergeCell ref="C55:D55"/>
    <mergeCell ref="E55:F55"/>
    <mergeCell ref="C45:D45"/>
    <mergeCell ref="C46:D46"/>
    <mergeCell ref="E49:F49"/>
    <mergeCell ref="C51:D51"/>
    <mergeCell ref="C47:F47"/>
    <mergeCell ref="C48:D48"/>
    <mergeCell ref="E48:F48"/>
    <mergeCell ref="C57:D57"/>
  </mergeCells>
  <dataValidations count="2">
    <dataValidation type="whole" allowBlank="1" showInputMessage="1" showErrorMessage="1" sqref="E54 E48" xr:uid="{00000000-0002-0000-0300-000000000000}">
      <formula1>-999999999</formula1>
      <formula2>999999999</formula2>
    </dataValidation>
    <dataValidation type="list" allowBlank="1" showInputMessage="1" showErrorMessage="1" sqref="E58" xr:uid="{00000000-0002-0000-0300-000001000000}">
      <formula1>$I$65:$I$66</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28"/>
  <sheetViews>
    <sheetView topLeftCell="C16" zoomScale="84" zoomScaleNormal="84" workbookViewId="0">
      <selection activeCell="H41" sqref="H41"/>
    </sheetView>
  </sheetViews>
  <sheetFormatPr defaultColWidth="8.81640625" defaultRowHeight="14.5" x14ac:dyDescent="0.35"/>
  <cols>
    <col min="1" max="1" width="2.1796875" style="218" customWidth="1"/>
    <col min="2" max="2" width="2.453125" style="218" customWidth="1"/>
    <col min="3" max="3" width="15.81640625" style="234" bestFit="1" customWidth="1"/>
    <col min="4" max="4" width="23.36328125" style="218" customWidth="1"/>
    <col min="5" max="5" width="3.26953125" style="218" hidden="1" customWidth="1"/>
    <col min="6" max="6" width="20.54296875" style="218" customWidth="1"/>
    <col min="7" max="7" width="1.08984375" style="218" hidden="1" customWidth="1"/>
    <col min="8" max="8" width="98.7265625" style="218" customWidth="1"/>
    <col min="9" max="9" width="12.54296875" style="218" customWidth="1"/>
    <col min="10" max="10" width="4" style="218" customWidth="1"/>
    <col min="11" max="11" width="2" style="218" customWidth="1"/>
    <col min="12" max="12" width="9.1796875" style="218" customWidth="1"/>
    <col min="13" max="18" width="8.81640625" style="218"/>
    <col min="19" max="19" width="13.453125" style="218" customWidth="1"/>
    <col min="20" max="20" width="19.1796875" style="218" bestFit="1" customWidth="1"/>
    <col min="21" max="21" width="14" style="218" customWidth="1"/>
    <col min="22" max="16384" width="8.81640625" style="218"/>
  </cols>
  <sheetData>
    <row r="1" spans="1:50" ht="15" thickBot="1" x14ac:dyDescent="0.4">
      <c r="A1" s="215"/>
      <c r="B1" s="215"/>
      <c r="C1" s="216"/>
      <c r="D1" s="215"/>
      <c r="E1" s="215"/>
      <c r="F1" s="215"/>
      <c r="G1" s="215"/>
      <c r="H1" s="217"/>
      <c r="I1" s="217"/>
      <c r="J1" s="215"/>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0" ht="15" thickBot="1" x14ac:dyDescent="0.4">
      <c r="A2" s="215"/>
      <c r="B2" s="219"/>
      <c r="C2" s="220"/>
      <c r="D2" s="221"/>
      <c r="E2" s="221"/>
      <c r="F2" s="221"/>
      <c r="G2" s="221"/>
      <c r="H2" s="222"/>
      <c r="I2" s="222"/>
      <c r="J2" s="223"/>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row>
    <row r="3" spans="1:50" ht="20.5" thickBot="1" x14ac:dyDescent="0.45">
      <c r="A3" s="215"/>
      <c r="B3" s="224"/>
      <c r="C3" s="408" t="s">
        <v>249</v>
      </c>
      <c r="D3" s="409"/>
      <c r="E3" s="409"/>
      <c r="F3" s="409"/>
      <c r="G3" s="409"/>
      <c r="H3" s="409"/>
      <c r="I3" s="410"/>
      <c r="J3" s="49"/>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row>
    <row r="4" spans="1:50" ht="15" customHeight="1" x14ac:dyDescent="0.35">
      <c r="A4" s="215"/>
      <c r="B4" s="225"/>
      <c r="C4" s="430" t="s">
        <v>222</v>
      </c>
      <c r="D4" s="430"/>
      <c r="E4" s="430"/>
      <c r="F4" s="430"/>
      <c r="G4" s="430"/>
      <c r="H4" s="430"/>
      <c r="I4" s="430"/>
      <c r="J4" s="226"/>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row>
    <row r="5" spans="1:50" ht="15" customHeight="1" x14ac:dyDescent="0.35">
      <c r="A5" s="215"/>
      <c r="B5" s="225"/>
      <c r="C5" s="318"/>
      <c r="D5" s="318"/>
      <c r="E5" s="318"/>
      <c r="F5" s="318"/>
      <c r="G5" s="318"/>
      <c r="H5" s="318"/>
      <c r="I5" s="318"/>
      <c r="J5" s="226"/>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row>
    <row r="6" spans="1:50" ht="6" customHeight="1" x14ac:dyDescent="0.35">
      <c r="A6" s="215"/>
      <c r="B6" s="225"/>
      <c r="C6" s="227"/>
      <c r="D6" s="24"/>
      <c r="E6" s="24"/>
      <c r="F6" s="24"/>
      <c r="G6" s="24"/>
      <c r="H6" s="228"/>
      <c r="I6" s="228"/>
      <c r="J6" s="226"/>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row>
    <row r="7" spans="1:50" ht="36.5" customHeight="1" thickBot="1" x14ac:dyDescent="0.4">
      <c r="A7" s="215"/>
      <c r="B7" s="225"/>
      <c r="C7" s="227"/>
      <c r="D7" s="431" t="s">
        <v>250</v>
      </c>
      <c r="E7" s="431"/>
      <c r="F7" s="432" t="s">
        <v>254</v>
      </c>
      <c r="G7" s="432"/>
      <c r="H7" s="198" t="s">
        <v>255</v>
      </c>
      <c r="I7" s="198" t="s">
        <v>230</v>
      </c>
      <c r="J7" s="226"/>
      <c r="L7" s="30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row>
    <row r="8" spans="1:50" s="234" customFormat="1" ht="110.5" customHeight="1" thickBot="1" x14ac:dyDescent="0.4">
      <c r="A8" s="216"/>
      <c r="B8" s="229"/>
      <c r="C8" s="230" t="s">
        <v>866</v>
      </c>
      <c r="D8" s="396" t="s">
        <v>928</v>
      </c>
      <c r="E8" s="398"/>
      <c r="F8" s="396" t="s">
        <v>811</v>
      </c>
      <c r="G8" s="398"/>
      <c r="H8" s="231" t="s">
        <v>937</v>
      </c>
      <c r="I8" s="232" t="s">
        <v>845</v>
      </c>
      <c r="J8" s="233"/>
      <c r="L8" s="317"/>
      <c r="M8" s="217"/>
      <c r="N8" s="294"/>
      <c r="O8" s="217"/>
      <c r="P8" s="217"/>
      <c r="Q8" s="217"/>
      <c r="R8" s="217"/>
      <c r="S8" s="217"/>
      <c r="T8" s="298"/>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row>
    <row r="9" spans="1:50" s="234" customFormat="1" ht="142" customHeight="1" thickBot="1" x14ac:dyDescent="0.4">
      <c r="A9" s="216"/>
      <c r="B9" s="229"/>
      <c r="C9" s="230"/>
      <c r="D9" s="396" t="s">
        <v>823</v>
      </c>
      <c r="E9" s="398"/>
      <c r="F9" s="396" t="s">
        <v>822</v>
      </c>
      <c r="G9" s="398"/>
      <c r="H9" s="235" t="s">
        <v>929</v>
      </c>
      <c r="I9" s="232" t="s">
        <v>20</v>
      </c>
      <c r="J9" s="233"/>
      <c r="L9" s="317"/>
      <c r="M9" s="217"/>
      <c r="N9" s="294"/>
      <c r="O9" s="217"/>
      <c r="P9" s="217"/>
      <c r="Q9" s="217"/>
      <c r="R9" s="217"/>
      <c r="S9" s="217"/>
      <c r="T9" s="301"/>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row>
    <row r="10" spans="1:50" s="234" customFormat="1" ht="203" customHeight="1" thickBot="1" x14ac:dyDescent="0.4">
      <c r="A10" s="216"/>
      <c r="B10" s="229"/>
      <c r="C10" s="230"/>
      <c r="D10" s="396" t="s">
        <v>819</v>
      </c>
      <c r="E10" s="398"/>
      <c r="F10" s="396" t="s">
        <v>752</v>
      </c>
      <c r="G10" s="398"/>
      <c r="H10" s="235" t="s">
        <v>931</v>
      </c>
      <c r="I10" s="232" t="s">
        <v>845</v>
      </c>
      <c r="J10" s="233"/>
      <c r="L10" s="317"/>
      <c r="M10" s="217"/>
      <c r="N10" s="294"/>
      <c r="O10" s="217"/>
      <c r="P10" s="217"/>
      <c r="Q10" s="217"/>
      <c r="R10" s="217"/>
      <c r="S10" s="217"/>
      <c r="T10" s="301"/>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row>
    <row r="11" spans="1:50" s="234" customFormat="1" ht="133" customHeight="1" thickBot="1" x14ac:dyDescent="0.4">
      <c r="A11" s="216"/>
      <c r="B11" s="229"/>
      <c r="C11" s="230"/>
      <c r="D11" s="396" t="s">
        <v>809</v>
      </c>
      <c r="E11" s="398"/>
      <c r="F11" s="396" t="s">
        <v>810</v>
      </c>
      <c r="G11" s="398"/>
      <c r="H11" s="235" t="s">
        <v>903</v>
      </c>
      <c r="I11" s="232" t="s">
        <v>845</v>
      </c>
      <c r="J11" s="233"/>
      <c r="L11" s="3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row>
    <row r="12" spans="1:50" s="234" customFormat="1" ht="338.5" customHeight="1" thickBot="1" x14ac:dyDescent="0.4">
      <c r="A12" s="216"/>
      <c r="B12" s="229"/>
      <c r="C12" s="230"/>
      <c r="D12" s="396" t="s">
        <v>872</v>
      </c>
      <c r="E12" s="398"/>
      <c r="F12" s="396" t="s">
        <v>873</v>
      </c>
      <c r="G12" s="398"/>
      <c r="H12" s="235" t="s">
        <v>938</v>
      </c>
      <c r="I12" s="232" t="s">
        <v>845</v>
      </c>
      <c r="J12" s="233"/>
      <c r="L12" s="317"/>
      <c r="M12" s="217"/>
      <c r="N12" s="294"/>
      <c r="O12" s="301"/>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row>
    <row r="13" spans="1:50" s="234" customFormat="1" ht="149.5" customHeight="1" thickBot="1" x14ac:dyDescent="0.4">
      <c r="A13" s="216"/>
      <c r="B13" s="229"/>
      <c r="C13" s="230"/>
      <c r="D13" s="396" t="s">
        <v>820</v>
      </c>
      <c r="E13" s="398"/>
      <c r="F13" s="396" t="s">
        <v>812</v>
      </c>
      <c r="G13" s="398"/>
      <c r="H13" s="235" t="s">
        <v>874</v>
      </c>
      <c r="I13" s="232" t="s">
        <v>20</v>
      </c>
      <c r="J13" s="233"/>
      <c r="L13" s="3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row>
    <row r="14" spans="1:50" s="234" customFormat="1" ht="354" customHeight="1" thickBot="1" x14ac:dyDescent="0.4">
      <c r="A14" s="216"/>
      <c r="B14" s="229"/>
      <c r="C14" s="230"/>
      <c r="D14" s="396" t="s">
        <v>814</v>
      </c>
      <c r="E14" s="398"/>
      <c r="F14" s="396" t="s">
        <v>815</v>
      </c>
      <c r="G14" s="398"/>
      <c r="H14" s="231" t="s">
        <v>934</v>
      </c>
      <c r="I14" s="232" t="s">
        <v>845</v>
      </c>
      <c r="J14" s="233"/>
      <c r="L14" s="3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row>
    <row r="15" spans="1:50" s="234" customFormat="1" ht="164.15" customHeight="1" thickBot="1" x14ac:dyDescent="0.4">
      <c r="A15" s="216"/>
      <c r="B15" s="229"/>
      <c r="C15" s="230"/>
      <c r="D15" s="435" t="s">
        <v>816</v>
      </c>
      <c r="E15" s="436"/>
      <c r="F15" s="435" t="s">
        <v>817</v>
      </c>
      <c r="G15" s="436"/>
      <c r="H15" s="231" t="s">
        <v>935</v>
      </c>
      <c r="I15" s="305" t="s">
        <v>845</v>
      </c>
      <c r="J15" s="233"/>
      <c r="L15" s="317"/>
      <c r="M15" s="217"/>
      <c r="N15" s="429"/>
      <c r="O15" s="429"/>
      <c r="P15" s="429"/>
      <c r="Q15" s="429"/>
      <c r="R15" s="429"/>
      <c r="S15" s="429"/>
      <c r="T15" s="301"/>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row>
    <row r="16" spans="1:50" s="234" customFormat="1" ht="350.5" thickBot="1" x14ac:dyDescent="0.4">
      <c r="A16" s="216"/>
      <c r="B16" s="229"/>
      <c r="C16" s="230"/>
      <c r="D16" s="437"/>
      <c r="E16" s="438"/>
      <c r="F16" s="437"/>
      <c r="G16" s="438"/>
      <c r="H16" s="297" t="s">
        <v>936</v>
      </c>
      <c r="I16" s="302" t="s">
        <v>845</v>
      </c>
      <c r="J16" s="233"/>
      <c r="L16" s="434"/>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row>
    <row r="17" spans="1:50" s="234" customFormat="1" ht="409" customHeight="1" thickBot="1" x14ac:dyDescent="0.4">
      <c r="A17" s="216"/>
      <c r="B17" s="229"/>
      <c r="C17" s="230"/>
      <c r="D17" s="437"/>
      <c r="E17" s="438"/>
      <c r="F17" s="437"/>
      <c r="G17" s="438"/>
      <c r="H17" s="297" t="s">
        <v>933</v>
      </c>
      <c r="I17" s="302" t="s">
        <v>845</v>
      </c>
      <c r="J17" s="233"/>
      <c r="L17" s="434"/>
      <c r="M17" s="217"/>
      <c r="N17" s="294"/>
      <c r="O17" s="217"/>
      <c r="P17" s="217"/>
      <c r="Q17" s="217"/>
      <c r="R17" s="217"/>
      <c r="S17" s="217"/>
      <c r="T17" s="301"/>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row>
    <row r="18" spans="1:50" s="234" customFormat="1" ht="279.64999999999998" customHeight="1" thickBot="1" x14ac:dyDescent="0.4">
      <c r="A18" s="216"/>
      <c r="B18" s="229"/>
      <c r="C18" s="230"/>
      <c r="D18" s="437"/>
      <c r="E18" s="438"/>
      <c r="F18" s="437"/>
      <c r="G18" s="438"/>
      <c r="H18" s="313" t="s">
        <v>940</v>
      </c>
      <c r="I18" s="302" t="s">
        <v>845</v>
      </c>
      <c r="J18" s="233"/>
      <c r="L18" s="434"/>
      <c r="M18" s="217"/>
      <c r="N18" s="294"/>
      <c r="O18" s="217"/>
      <c r="P18" s="217"/>
      <c r="Q18" s="217"/>
      <c r="R18" s="217"/>
      <c r="S18" s="217"/>
      <c r="T18" s="301"/>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row>
    <row r="19" spans="1:50" s="234" customFormat="1" ht="145" customHeight="1" thickBot="1" x14ac:dyDescent="0.4">
      <c r="A19" s="216"/>
      <c r="B19" s="229"/>
      <c r="C19" s="230"/>
      <c r="D19" s="437"/>
      <c r="E19" s="438"/>
      <c r="F19" s="437"/>
      <c r="G19" s="438"/>
      <c r="H19" s="297" t="s">
        <v>941</v>
      </c>
      <c r="I19" s="302" t="s">
        <v>900</v>
      </c>
      <c r="J19" s="233"/>
      <c r="L19" s="434"/>
      <c r="M19" s="217"/>
      <c r="N19" s="294"/>
      <c r="O19" s="217"/>
      <c r="P19" s="217"/>
      <c r="Q19" s="217"/>
      <c r="R19" s="217"/>
      <c r="S19" s="217"/>
      <c r="T19" s="217"/>
      <c r="U19" s="306"/>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row>
    <row r="20" spans="1:50" s="234" customFormat="1" ht="407.5" thickBot="1" x14ac:dyDescent="0.4">
      <c r="A20" s="216"/>
      <c r="B20" s="229"/>
      <c r="C20" s="230"/>
      <c r="D20" s="437"/>
      <c r="E20" s="438"/>
      <c r="F20" s="437"/>
      <c r="G20" s="438"/>
      <c r="H20" s="297" t="s">
        <v>943</v>
      </c>
      <c r="I20" s="302" t="s">
        <v>845</v>
      </c>
      <c r="J20" s="233"/>
      <c r="L20" s="434"/>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row>
    <row r="21" spans="1:50" s="234" customFormat="1" ht="378" customHeight="1" thickBot="1" x14ac:dyDescent="0.4">
      <c r="A21" s="216"/>
      <c r="B21" s="229"/>
      <c r="C21" s="230"/>
      <c r="D21" s="439"/>
      <c r="E21" s="440"/>
      <c r="F21" s="439"/>
      <c r="G21" s="440"/>
      <c r="H21" s="297" t="s">
        <v>952</v>
      </c>
      <c r="I21" s="302" t="s">
        <v>20</v>
      </c>
      <c r="J21" s="233"/>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row>
    <row r="22" spans="1:50" s="234" customFormat="1" ht="18.75" customHeight="1" thickBot="1" x14ac:dyDescent="0.4">
      <c r="A22" s="216"/>
      <c r="B22" s="229"/>
      <c r="C22" s="315"/>
      <c r="D22" s="236"/>
      <c r="E22" s="236"/>
      <c r="F22" s="236"/>
      <c r="G22" s="236"/>
      <c r="H22" s="237" t="s">
        <v>251</v>
      </c>
      <c r="I22" s="308" t="s">
        <v>20</v>
      </c>
      <c r="J22" s="233"/>
      <c r="L22" s="290"/>
      <c r="M22" s="217"/>
      <c r="N22" s="289"/>
      <c r="O22" s="217"/>
      <c r="P22" s="217"/>
      <c r="Q22" s="217"/>
      <c r="R22" s="217"/>
      <c r="S22" s="217"/>
      <c r="T22" s="301"/>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row>
    <row r="23" spans="1:50" s="234" customFormat="1" ht="18.75" customHeight="1" x14ac:dyDescent="0.35">
      <c r="A23" s="216"/>
      <c r="B23" s="229"/>
      <c r="C23" s="315"/>
      <c r="D23" s="236"/>
      <c r="E23" s="236"/>
      <c r="F23" s="236"/>
      <c r="G23" s="236"/>
      <c r="H23" s="238"/>
      <c r="I23" s="227"/>
      <c r="J23" s="233"/>
      <c r="L23" s="290"/>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row>
    <row r="24" spans="1:50" s="234" customFormat="1" ht="15" thickBot="1" x14ac:dyDescent="0.4">
      <c r="A24" s="216"/>
      <c r="B24" s="229"/>
      <c r="C24" s="315"/>
      <c r="D24" s="433" t="s">
        <v>723</v>
      </c>
      <c r="E24" s="433"/>
      <c r="F24" s="433"/>
      <c r="G24" s="433"/>
      <c r="H24" s="433"/>
      <c r="I24" s="433"/>
      <c r="J24" s="233"/>
      <c r="L24" s="290"/>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row>
    <row r="25" spans="1:50" s="234" customFormat="1" ht="15" thickBot="1" x14ac:dyDescent="0.4">
      <c r="A25" s="216"/>
      <c r="B25" s="229"/>
      <c r="C25" s="315"/>
      <c r="D25" s="239" t="s">
        <v>59</v>
      </c>
      <c r="E25" s="441" t="s">
        <v>717</v>
      </c>
      <c r="F25" s="442"/>
      <c r="G25" s="442"/>
      <c r="H25" s="443"/>
      <c r="I25" s="236"/>
      <c r="J25" s="233"/>
      <c r="L25" s="290"/>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row>
    <row r="26" spans="1:50" s="234" customFormat="1" ht="15" thickBot="1" x14ac:dyDescent="0.4">
      <c r="A26" s="216"/>
      <c r="B26" s="229"/>
      <c r="C26" s="315"/>
      <c r="D26" s="239" t="s">
        <v>61</v>
      </c>
      <c r="E26" s="444" t="s">
        <v>675</v>
      </c>
      <c r="F26" s="445"/>
      <c r="G26" s="445"/>
      <c r="H26" s="446"/>
      <c r="I26" s="236"/>
      <c r="J26" s="233"/>
      <c r="L26" s="290"/>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row>
    <row r="27" spans="1:50" s="234" customFormat="1" ht="13.5" customHeight="1" x14ac:dyDescent="0.35">
      <c r="A27" s="216"/>
      <c r="B27" s="229"/>
      <c r="C27" s="315"/>
      <c r="D27" s="236"/>
      <c r="E27" s="236"/>
      <c r="F27" s="236"/>
      <c r="G27" s="236"/>
      <c r="H27" s="236"/>
      <c r="I27" s="236"/>
      <c r="J27" s="233"/>
      <c r="L27" s="290"/>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row>
    <row r="28" spans="1:50" s="234" customFormat="1" ht="21" customHeight="1" x14ac:dyDescent="0.35">
      <c r="A28" s="216"/>
      <c r="B28" s="229"/>
      <c r="C28" s="447" t="s">
        <v>223</v>
      </c>
      <c r="D28" s="447"/>
      <c r="E28" s="447"/>
      <c r="F28" s="447"/>
      <c r="G28" s="447"/>
      <c r="H28" s="447"/>
      <c r="I28" s="228"/>
      <c r="J28" s="233"/>
      <c r="L28" s="290"/>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row>
    <row r="29" spans="1:50" s="234" customFormat="1" ht="334" customHeight="1" x14ac:dyDescent="0.35">
      <c r="A29" s="216"/>
      <c r="B29" s="229"/>
      <c r="C29" s="316"/>
      <c r="D29" s="448" t="s">
        <v>951</v>
      </c>
      <c r="E29" s="449"/>
      <c r="F29" s="449"/>
      <c r="G29" s="449"/>
      <c r="H29" s="449"/>
      <c r="I29" s="450"/>
      <c r="J29" s="233"/>
      <c r="L29" s="290"/>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row>
    <row r="30" spans="1:50" s="234" customFormat="1" ht="86.5" hidden="1" customHeight="1" x14ac:dyDescent="0.35">
      <c r="A30" s="216"/>
      <c r="B30" s="229"/>
      <c r="C30" s="316"/>
      <c r="D30" s="451"/>
      <c r="E30" s="452"/>
      <c r="F30" s="452"/>
      <c r="G30" s="452"/>
      <c r="H30" s="452"/>
      <c r="I30" s="453"/>
      <c r="J30" s="233"/>
      <c r="L30" s="290"/>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row>
    <row r="31" spans="1:50" s="234" customFormat="1" x14ac:dyDescent="0.35">
      <c r="A31" s="216"/>
      <c r="B31" s="229"/>
      <c r="C31" s="316"/>
      <c r="D31" s="316"/>
      <c r="E31" s="316"/>
      <c r="F31" s="316"/>
      <c r="G31" s="316"/>
      <c r="H31" s="228"/>
      <c r="I31" s="228"/>
      <c r="J31" s="233"/>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row>
    <row r="32" spans="1:50" ht="15.75" customHeight="1" thickBot="1" x14ac:dyDescent="0.4">
      <c r="A32" s="215"/>
      <c r="B32" s="229"/>
      <c r="C32" s="227"/>
      <c r="D32" s="432" t="s">
        <v>250</v>
      </c>
      <c r="E32" s="432"/>
      <c r="F32" s="432" t="s">
        <v>254</v>
      </c>
      <c r="G32" s="432"/>
      <c r="H32" s="198" t="s">
        <v>255</v>
      </c>
      <c r="I32" s="198" t="s">
        <v>230</v>
      </c>
      <c r="J32" s="233"/>
      <c r="K32" s="240"/>
      <c r="L32" s="290"/>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row>
    <row r="33" spans="1:50" ht="78" customHeight="1" thickBot="1" x14ac:dyDescent="0.4">
      <c r="A33" s="215"/>
      <c r="B33" s="229"/>
      <c r="C33" s="230" t="s">
        <v>859</v>
      </c>
      <c r="D33" s="396" t="s">
        <v>928</v>
      </c>
      <c r="E33" s="398"/>
      <c r="F33" s="396" t="s">
        <v>811</v>
      </c>
      <c r="G33" s="398"/>
      <c r="H33" s="231" t="s">
        <v>937</v>
      </c>
      <c r="I33" s="232" t="s">
        <v>845</v>
      </c>
      <c r="J33" s="233"/>
      <c r="K33" s="240"/>
      <c r="L33" s="317"/>
      <c r="M33" s="217"/>
      <c r="N33" s="288"/>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row>
    <row r="34" spans="1:50" ht="126.5" thickBot="1" x14ac:dyDescent="0.4">
      <c r="A34" s="215"/>
      <c r="B34" s="229"/>
      <c r="C34" s="230"/>
      <c r="D34" s="396" t="s">
        <v>823</v>
      </c>
      <c r="E34" s="398"/>
      <c r="F34" s="396" t="s">
        <v>822</v>
      </c>
      <c r="G34" s="398"/>
      <c r="H34" s="235" t="s">
        <v>929</v>
      </c>
      <c r="I34" s="232" t="s">
        <v>20</v>
      </c>
      <c r="J34" s="233"/>
      <c r="L34" s="317"/>
      <c r="M34" s="217"/>
      <c r="N34" s="301"/>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row>
    <row r="35" spans="1:50" ht="126.5" thickBot="1" x14ac:dyDescent="0.4">
      <c r="A35" s="215"/>
      <c r="B35" s="229"/>
      <c r="C35" s="230"/>
      <c r="D35" s="396" t="s">
        <v>819</v>
      </c>
      <c r="E35" s="398"/>
      <c r="F35" s="396" t="s">
        <v>752</v>
      </c>
      <c r="G35" s="398"/>
      <c r="H35" s="235" t="s">
        <v>931</v>
      </c>
      <c r="I35" s="232" t="s">
        <v>845</v>
      </c>
      <c r="J35" s="233"/>
      <c r="L35" s="317"/>
      <c r="M35" s="217"/>
      <c r="N35" s="289"/>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row>
    <row r="36" spans="1:50" ht="126.5" thickBot="1" x14ac:dyDescent="0.4">
      <c r="A36" s="215"/>
      <c r="B36" s="229"/>
      <c r="C36" s="230"/>
      <c r="D36" s="396" t="s">
        <v>809</v>
      </c>
      <c r="E36" s="398"/>
      <c r="F36" s="396" t="s">
        <v>810</v>
      </c>
      <c r="G36" s="398"/>
      <c r="H36" s="235" t="s">
        <v>903</v>
      </c>
      <c r="I36" s="232" t="s">
        <v>845</v>
      </c>
      <c r="J36" s="233"/>
      <c r="L36" s="3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row>
    <row r="37" spans="1:50" ht="204.65" customHeight="1" thickBot="1" x14ac:dyDescent="0.4">
      <c r="A37" s="215"/>
      <c r="B37" s="229"/>
      <c r="C37" s="230"/>
      <c r="D37" s="396" t="s">
        <v>872</v>
      </c>
      <c r="E37" s="398"/>
      <c r="F37" s="396" t="s">
        <v>873</v>
      </c>
      <c r="G37" s="398"/>
      <c r="H37" s="235" t="s">
        <v>938</v>
      </c>
      <c r="I37" s="232" t="s">
        <v>845</v>
      </c>
      <c r="J37" s="233"/>
      <c r="L37" s="291"/>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row>
    <row r="38" spans="1:50" ht="76.5" customHeight="1" thickBot="1" x14ac:dyDescent="0.4">
      <c r="A38" s="215"/>
      <c r="B38" s="229"/>
      <c r="C38" s="230"/>
      <c r="D38" s="396" t="s">
        <v>820</v>
      </c>
      <c r="E38" s="398"/>
      <c r="F38" s="396" t="s">
        <v>812</v>
      </c>
      <c r="G38" s="398"/>
      <c r="H38" s="235" t="s">
        <v>874</v>
      </c>
      <c r="I38" s="232" t="s">
        <v>20</v>
      </c>
      <c r="J38" s="233"/>
      <c r="L38" s="3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row>
    <row r="39" spans="1:50" ht="252" customHeight="1" thickBot="1" x14ac:dyDescent="0.4">
      <c r="A39" s="215"/>
      <c r="B39" s="229"/>
      <c r="C39" s="230"/>
      <c r="D39" s="396" t="s">
        <v>814</v>
      </c>
      <c r="E39" s="398"/>
      <c r="F39" s="396" t="s">
        <v>815</v>
      </c>
      <c r="G39" s="398"/>
      <c r="H39" s="231" t="s">
        <v>934</v>
      </c>
      <c r="I39" s="232" t="s">
        <v>845</v>
      </c>
      <c r="J39" s="233"/>
      <c r="L39" s="3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row>
    <row r="40" spans="1:50" ht="224.5" thickBot="1" x14ac:dyDescent="0.4">
      <c r="A40" s="215"/>
      <c r="B40" s="229"/>
      <c r="C40" s="230"/>
      <c r="D40" s="435" t="s">
        <v>816</v>
      </c>
      <c r="E40" s="436"/>
      <c r="F40" s="435" t="s">
        <v>817</v>
      </c>
      <c r="G40" s="436"/>
      <c r="H40" s="231" t="s">
        <v>935</v>
      </c>
      <c r="I40" s="305" t="s">
        <v>845</v>
      </c>
      <c r="J40" s="233"/>
      <c r="L40" s="3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row>
    <row r="41" spans="1:50" ht="350.5" thickBot="1" x14ac:dyDescent="0.4">
      <c r="A41" s="215"/>
      <c r="B41" s="229"/>
      <c r="C41" s="230"/>
      <c r="D41" s="437"/>
      <c r="E41" s="438"/>
      <c r="F41" s="437"/>
      <c r="G41" s="438"/>
      <c r="H41" s="297" t="s">
        <v>936</v>
      </c>
      <c r="I41" s="302" t="s">
        <v>845</v>
      </c>
      <c r="J41" s="233"/>
      <c r="L41" s="3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row>
    <row r="42" spans="1:50" ht="240.65" customHeight="1" thickBot="1" x14ac:dyDescent="0.4">
      <c r="A42" s="215"/>
      <c r="B42" s="229"/>
      <c r="C42" s="230"/>
      <c r="D42" s="437"/>
      <c r="E42" s="438"/>
      <c r="F42" s="437"/>
      <c r="G42" s="438"/>
      <c r="H42" s="297" t="s">
        <v>933</v>
      </c>
      <c r="I42" s="302" t="s">
        <v>845</v>
      </c>
      <c r="J42" s="233"/>
      <c r="L42" s="3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row>
    <row r="43" spans="1:50" ht="350.5" thickBot="1" x14ac:dyDescent="0.4">
      <c r="A43" s="215"/>
      <c r="B43" s="229"/>
      <c r="C43" s="230"/>
      <c r="D43" s="437"/>
      <c r="E43" s="438"/>
      <c r="F43" s="437"/>
      <c r="G43" s="438"/>
      <c r="H43" s="313" t="s">
        <v>940</v>
      </c>
      <c r="I43" s="302" t="s">
        <v>845</v>
      </c>
      <c r="J43" s="233"/>
      <c r="L43" s="3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row>
    <row r="44" spans="1:50" ht="224.5" thickBot="1" x14ac:dyDescent="0.4">
      <c r="A44" s="215"/>
      <c r="B44" s="229"/>
      <c r="C44" s="230"/>
      <c r="D44" s="437"/>
      <c r="E44" s="438"/>
      <c r="F44" s="437"/>
      <c r="G44" s="438"/>
      <c r="H44" s="297" t="s">
        <v>941</v>
      </c>
      <c r="I44" s="302" t="s">
        <v>900</v>
      </c>
      <c r="J44" s="233"/>
      <c r="L44" s="3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row>
    <row r="45" spans="1:50" ht="407.5" thickBot="1" x14ac:dyDescent="0.4">
      <c r="A45" s="215"/>
      <c r="B45" s="229"/>
      <c r="C45" s="230"/>
      <c r="D45" s="437"/>
      <c r="E45" s="438"/>
      <c r="F45" s="437"/>
      <c r="G45" s="438"/>
      <c r="H45" s="297" t="s">
        <v>943</v>
      </c>
      <c r="I45" s="302" t="s">
        <v>845</v>
      </c>
      <c r="J45" s="233"/>
      <c r="L45" s="3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row>
    <row r="46" spans="1:50" ht="338.5" customHeight="1" thickBot="1" x14ac:dyDescent="0.4">
      <c r="A46" s="215"/>
      <c r="B46" s="229"/>
      <c r="C46" s="227"/>
      <c r="D46" s="439"/>
      <c r="E46" s="440"/>
      <c r="F46" s="439"/>
      <c r="G46" s="440"/>
      <c r="H46" s="297" t="s">
        <v>953</v>
      </c>
      <c r="I46" s="302" t="s">
        <v>20</v>
      </c>
      <c r="J46" s="233"/>
      <c r="L46" s="217"/>
      <c r="M46" s="217"/>
      <c r="N46" s="289"/>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row>
    <row r="47" spans="1:50" s="234" customFormat="1" ht="18.75" customHeight="1" thickBot="1" x14ac:dyDescent="0.4">
      <c r="A47" s="216"/>
      <c r="B47" s="229"/>
      <c r="C47" s="315"/>
      <c r="D47" s="236"/>
      <c r="E47" s="236"/>
      <c r="F47" s="236"/>
      <c r="G47" s="236"/>
      <c r="H47" s="237" t="s">
        <v>251</v>
      </c>
      <c r="I47" s="308" t="s">
        <v>20</v>
      </c>
      <c r="J47" s="233"/>
      <c r="L47" s="290"/>
      <c r="M47" s="217"/>
      <c r="N47" s="289"/>
      <c r="O47" s="217"/>
      <c r="P47" s="217"/>
      <c r="Q47" s="217"/>
      <c r="R47" s="217"/>
      <c r="S47" s="217"/>
      <c r="T47" s="301"/>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row>
    <row r="48" spans="1:50" ht="15" thickBot="1" x14ac:dyDescent="0.4">
      <c r="A48" s="215"/>
      <c r="B48" s="229"/>
      <c r="C48" s="227"/>
      <c r="D48" s="241" t="s">
        <v>723</v>
      </c>
      <c r="E48" s="242"/>
      <c r="F48" s="227"/>
      <c r="G48" s="227"/>
      <c r="H48" s="238"/>
      <c r="I48" s="227"/>
      <c r="J48" s="233"/>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row>
    <row r="49" spans="1:50" ht="15" thickBot="1" x14ac:dyDescent="0.4">
      <c r="A49" s="215"/>
      <c r="B49" s="229"/>
      <c r="C49" s="227"/>
      <c r="D49" s="239" t="s">
        <v>59</v>
      </c>
      <c r="E49" s="276" t="s">
        <v>846</v>
      </c>
      <c r="F49" s="277"/>
      <c r="G49" s="277"/>
      <c r="H49" s="268" t="s">
        <v>726</v>
      </c>
      <c r="I49" s="227"/>
      <c r="J49" s="233"/>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row>
    <row r="50" spans="1:50" ht="15" thickBot="1" x14ac:dyDescent="0.4">
      <c r="A50" s="215"/>
      <c r="B50" s="229"/>
      <c r="C50" s="227"/>
      <c r="D50" s="239" t="s">
        <v>61</v>
      </c>
      <c r="E50" s="199" t="s">
        <v>847</v>
      </c>
      <c r="F50" s="278"/>
      <c r="G50" s="278"/>
      <c r="H50" s="253" t="s">
        <v>848</v>
      </c>
      <c r="I50" s="227"/>
      <c r="J50" s="233"/>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row>
    <row r="51" spans="1:50" x14ac:dyDescent="0.35">
      <c r="A51" s="215"/>
      <c r="B51" s="229"/>
      <c r="C51" s="227"/>
      <c r="D51" s="227"/>
      <c r="E51" s="227"/>
      <c r="F51" s="227"/>
      <c r="G51" s="227"/>
      <c r="H51" s="238"/>
      <c r="I51" s="227"/>
      <c r="J51" s="233"/>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row>
    <row r="52" spans="1:50" ht="15.75" customHeight="1" thickBot="1" x14ac:dyDescent="0.4">
      <c r="A52" s="215"/>
      <c r="B52" s="229"/>
      <c r="C52" s="227"/>
      <c r="D52" s="432" t="s">
        <v>250</v>
      </c>
      <c r="E52" s="432"/>
      <c r="F52" s="432" t="s">
        <v>254</v>
      </c>
      <c r="G52" s="432"/>
      <c r="H52" s="198" t="s">
        <v>255</v>
      </c>
      <c r="I52" s="198" t="s">
        <v>230</v>
      </c>
      <c r="J52" s="233"/>
      <c r="K52" s="240"/>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row>
    <row r="53" spans="1:50" ht="14.5" customHeight="1" thickBot="1" x14ac:dyDescent="0.4">
      <c r="A53" s="215"/>
      <c r="B53" s="229"/>
      <c r="C53" s="230" t="s">
        <v>279</v>
      </c>
      <c r="D53" s="457"/>
      <c r="E53" s="458"/>
      <c r="F53" s="457"/>
      <c r="G53" s="458"/>
      <c r="H53" s="243"/>
      <c r="I53" s="243"/>
      <c r="J53" s="233"/>
      <c r="K53" s="240"/>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row>
    <row r="54" spans="1:50" ht="14.5" customHeight="1" thickBot="1" x14ac:dyDescent="0.4">
      <c r="A54" s="215"/>
      <c r="B54" s="229"/>
      <c r="C54" s="230"/>
      <c r="D54" s="457"/>
      <c r="E54" s="458"/>
      <c r="F54" s="457"/>
      <c r="G54" s="458"/>
      <c r="H54" s="243"/>
      <c r="I54" s="243"/>
      <c r="J54" s="233"/>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row>
    <row r="55" spans="1:50" ht="14.5" customHeight="1" thickBot="1" x14ac:dyDescent="0.4">
      <c r="A55" s="215"/>
      <c r="B55" s="229"/>
      <c r="C55" s="230"/>
      <c r="D55" s="457"/>
      <c r="E55" s="458"/>
      <c r="F55" s="457"/>
      <c r="G55" s="458"/>
      <c r="H55" s="243"/>
      <c r="I55" s="243"/>
      <c r="J55" s="233"/>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row>
    <row r="56" spans="1:50" ht="21.75" customHeight="1" thickBot="1" x14ac:dyDescent="0.4">
      <c r="A56" s="215"/>
      <c r="B56" s="229"/>
      <c r="C56" s="227"/>
      <c r="D56" s="227"/>
      <c r="E56" s="227"/>
      <c r="F56" s="227"/>
      <c r="G56" s="227"/>
      <c r="H56" s="237" t="s">
        <v>251</v>
      </c>
      <c r="I56" s="244"/>
      <c r="J56" s="233"/>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row>
    <row r="57" spans="1:50" ht="15" thickBot="1" x14ac:dyDescent="0.4">
      <c r="A57" s="215"/>
      <c r="B57" s="229"/>
      <c r="C57" s="227"/>
      <c r="D57" s="241" t="s">
        <v>723</v>
      </c>
      <c r="E57" s="242"/>
      <c r="F57" s="227"/>
      <c r="G57" s="227"/>
      <c r="H57" s="238"/>
      <c r="I57" s="227"/>
      <c r="J57" s="233"/>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row>
    <row r="58" spans="1:50" ht="15" thickBot="1" x14ac:dyDescent="0.4">
      <c r="A58" s="215"/>
      <c r="B58" s="229"/>
      <c r="C58" s="227"/>
      <c r="D58" s="239" t="s">
        <v>59</v>
      </c>
      <c r="E58" s="459"/>
      <c r="F58" s="460"/>
      <c r="G58" s="460"/>
      <c r="H58" s="461"/>
      <c r="I58" s="227"/>
      <c r="J58" s="233"/>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row>
    <row r="59" spans="1:50" ht="15" thickBot="1" x14ac:dyDescent="0.4">
      <c r="A59" s="215"/>
      <c r="B59" s="229"/>
      <c r="C59" s="227"/>
      <c r="D59" s="239" t="s">
        <v>61</v>
      </c>
      <c r="E59" s="459"/>
      <c r="F59" s="460"/>
      <c r="G59" s="460"/>
      <c r="H59" s="461"/>
      <c r="I59" s="227"/>
      <c r="J59" s="233"/>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row>
    <row r="60" spans="1:50" ht="15" thickBot="1" x14ac:dyDescent="0.4">
      <c r="A60" s="215"/>
      <c r="B60" s="229"/>
      <c r="C60" s="227"/>
      <c r="D60" s="239"/>
      <c r="E60" s="227"/>
      <c r="F60" s="227"/>
      <c r="G60" s="227"/>
      <c r="H60" s="227"/>
      <c r="I60" s="227"/>
      <c r="J60" s="233"/>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row>
    <row r="61" spans="1:50" ht="350.15" customHeight="1" thickBot="1" x14ac:dyDescent="0.4">
      <c r="A61" s="215"/>
      <c r="B61" s="229"/>
      <c r="C61" s="245"/>
      <c r="D61" s="468" t="s">
        <v>256</v>
      </c>
      <c r="E61" s="468"/>
      <c r="F61" s="465" t="s">
        <v>962</v>
      </c>
      <c r="G61" s="466"/>
      <c r="H61" s="466"/>
      <c r="I61" s="467"/>
      <c r="J61" s="233"/>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row>
    <row r="62" spans="1:50" s="234" customFormat="1" ht="18.75" customHeight="1" x14ac:dyDescent="0.35">
      <c r="A62" s="216"/>
      <c r="B62" s="229"/>
      <c r="C62" s="25"/>
      <c r="D62" s="25"/>
      <c r="E62" s="25"/>
      <c r="F62" s="25"/>
      <c r="G62" s="25"/>
      <c r="H62" s="228"/>
      <c r="I62" s="228"/>
      <c r="J62" s="233"/>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row>
    <row r="63" spans="1:50" s="234" customFormat="1" ht="15.75" customHeight="1" thickBot="1" x14ac:dyDescent="0.4">
      <c r="A63" s="216"/>
      <c r="B63" s="229"/>
      <c r="C63" s="227"/>
      <c r="D63" s="24"/>
      <c r="E63" s="24"/>
      <c r="F63" s="24"/>
      <c r="G63" s="246" t="s">
        <v>224</v>
      </c>
      <c r="H63" s="228"/>
      <c r="I63" s="228"/>
      <c r="J63" s="233"/>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row>
    <row r="64" spans="1:50" s="234" customFormat="1" ht="63.65" customHeight="1" x14ac:dyDescent="0.35">
      <c r="A64" s="216"/>
      <c r="B64" s="229"/>
      <c r="C64" s="227"/>
      <c r="D64" s="24"/>
      <c r="E64" s="24"/>
      <c r="F64" s="247" t="s">
        <v>225</v>
      </c>
      <c r="G64" s="469" t="s">
        <v>724</v>
      </c>
      <c r="H64" s="470"/>
      <c r="I64" s="471"/>
      <c r="J64" s="233"/>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row>
    <row r="65" spans="1:50" s="234" customFormat="1" ht="54.75" customHeight="1" x14ac:dyDescent="0.35">
      <c r="A65" s="216"/>
      <c r="B65" s="229"/>
      <c r="C65" s="227"/>
      <c r="D65" s="24"/>
      <c r="E65" s="24"/>
      <c r="F65" s="202" t="s">
        <v>226</v>
      </c>
      <c r="G65" s="454" t="s">
        <v>285</v>
      </c>
      <c r="H65" s="455"/>
      <c r="I65" s="456"/>
      <c r="J65" s="233"/>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row>
    <row r="66" spans="1:50" s="234" customFormat="1" ht="58.5" customHeight="1" x14ac:dyDescent="0.35">
      <c r="A66" s="216"/>
      <c r="B66" s="229"/>
      <c r="C66" s="227"/>
      <c r="D66" s="24"/>
      <c r="E66" s="24"/>
      <c r="F66" s="202" t="s">
        <v>227</v>
      </c>
      <c r="G66" s="454" t="s">
        <v>286</v>
      </c>
      <c r="H66" s="455"/>
      <c r="I66" s="456"/>
      <c r="J66" s="233"/>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row>
    <row r="67" spans="1:50" ht="60" customHeight="1" x14ac:dyDescent="0.35">
      <c r="A67" s="215"/>
      <c r="B67" s="229"/>
      <c r="C67" s="227"/>
      <c r="D67" s="24"/>
      <c r="E67" s="24"/>
      <c r="F67" s="202" t="s">
        <v>228</v>
      </c>
      <c r="G67" s="454" t="s">
        <v>287</v>
      </c>
      <c r="H67" s="455"/>
      <c r="I67" s="456"/>
      <c r="J67" s="233"/>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row>
    <row r="68" spans="1:50" ht="54" customHeight="1" x14ac:dyDescent="0.35">
      <c r="A68" s="215"/>
      <c r="B68" s="225"/>
      <c r="C68" s="227"/>
      <c r="D68" s="24"/>
      <c r="E68" s="24"/>
      <c r="F68" s="202" t="s">
        <v>229</v>
      </c>
      <c r="G68" s="454" t="s">
        <v>288</v>
      </c>
      <c r="H68" s="455"/>
      <c r="I68" s="456"/>
      <c r="J68" s="226"/>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row>
    <row r="69" spans="1:50" ht="61.5" customHeight="1" thickBot="1" x14ac:dyDescent="0.4">
      <c r="A69" s="215"/>
      <c r="B69" s="225"/>
      <c r="C69" s="227"/>
      <c r="D69" s="24"/>
      <c r="E69" s="24"/>
      <c r="F69" s="248" t="s">
        <v>818</v>
      </c>
      <c r="G69" s="462" t="s">
        <v>289</v>
      </c>
      <c r="H69" s="463"/>
      <c r="I69" s="464"/>
      <c r="J69" s="226"/>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row>
    <row r="70" spans="1:50" ht="15" thickBot="1" x14ac:dyDescent="0.4">
      <c r="A70" s="215"/>
      <c r="B70" s="249"/>
      <c r="C70" s="250"/>
      <c r="D70" s="27"/>
      <c r="E70" s="27"/>
      <c r="F70" s="27"/>
      <c r="G70" s="27"/>
      <c r="H70" s="251"/>
      <c r="I70" s="251"/>
      <c r="J70" s="252"/>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row>
    <row r="71" spans="1:50" ht="50.15" customHeight="1" x14ac:dyDescent="0.35">
      <c r="A71" s="215"/>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row>
    <row r="72" spans="1:50" ht="50.15" customHeight="1" x14ac:dyDescent="0.35">
      <c r="A72" s="215"/>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row>
    <row r="73" spans="1:50" ht="49.5" customHeight="1" x14ac:dyDescent="0.35">
      <c r="A73" s="215"/>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row>
    <row r="74" spans="1:50" ht="50.15" customHeight="1" x14ac:dyDescent="0.35">
      <c r="A74" s="215"/>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row>
    <row r="75" spans="1:50" ht="50.15" customHeight="1" x14ac:dyDescent="0.35">
      <c r="A75" s="215"/>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row>
    <row r="76" spans="1:50" ht="50.15" customHeight="1" x14ac:dyDescent="0.35">
      <c r="A76" s="215"/>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row>
    <row r="77" spans="1:50" x14ac:dyDescent="0.35">
      <c r="A77" s="215"/>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row>
    <row r="78" spans="1:50" x14ac:dyDescent="0.35">
      <c r="A78" s="215"/>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row>
    <row r="79" spans="1:50" x14ac:dyDescent="0.35">
      <c r="A79" s="215"/>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row>
    <row r="80" spans="1:50" x14ac:dyDescent="0.35">
      <c r="A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c r="AU80" s="217"/>
      <c r="AV80" s="217"/>
      <c r="AW80" s="217"/>
      <c r="AX80" s="217"/>
    </row>
    <row r="81" spans="1:50" x14ac:dyDescent="0.35">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c r="AV81" s="217"/>
      <c r="AW81" s="217"/>
      <c r="AX81" s="217"/>
    </row>
    <row r="82" spans="1:50" x14ac:dyDescent="0.35">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217"/>
    </row>
    <row r="83" spans="1:50" x14ac:dyDescent="0.35">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row>
    <row r="84" spans="1:50" x14ac:dyDescent="0.35">
      <c r="A84" s="217"/>
      <c r="B84" s="217"/>
      <c r="C84" s="217"/>
      <c r="D84" s="217"/>
      <c r="E84" s="217"/>
      <c r="F84" s="217"/>
      <c r="G84" s="217"/>
      <c r="H84" s="217"/>
      <c r="I84" s="217"/>
      <c r="J84" s="217"/>
      <c r="K84" s="217"/>
    </row>
    <row r="85" spans="1:50" x14ac:dyDescent="0.35">
      <c r="A85" s="217"/>
      <c r="B85" s="217"/>
      <c r="C85" s="217"/>
      <c r="D85" s="217"/>
      <c r="E85" s="217"/>
      <c r="F85" s="217"/>
      <c r="G85" s="217"/>
      <c r="H85" s="217"/>
      <c r="I85" s="217"/>
      <c r="J85" s="217"/>
      <c r="K85" s="217"/>
    </row>
    <row r="86" spans="1:50" x14ac:dyDescent="0.35">
      <c r="A86" s="217"/>
      <c r="B86" s="217"/>
      <c r="C86" s="217"/>
      <c r="D86" s="217"/>
      <c r="E86" s="217"/>
      <c r="F86" s="217"/>
      <c r="G86" s="217"/>
      <c r="H86" s="217"/>
      <c r="I86" s="217"/>
      <c r="J86" s="217"/>
      <c r="K86" s="217"/>
    </row>
    <row r="87" spans="1:50" x14ac:dyDescent="0.35">
      <c r="A87" s="217"/>
      <c r="B87" s="217"/>
      <c r="C87" s="217"/>
      <c r="D87" s="217"/>
      <c r="E87" s="217"/>
      <c r="F87" s="217"/>
      <c r="G87" s="217"/>
      <c r="H87" s="217"/>
      <c r="I87" s="217"/>
      <c r="J87" s="217"/>
      <c r="K87" s="217"/>
    </row>
    <row r="88" spans="1:50" x14ac:dyDescent="0.35">
      <c r="A88" s="217"/>
      <c r="B88" s="217"/>
      <c r="C88" s="217"/>
      <c r="D88" s="217"/>
      <c r="E88" s="217"/>
      <c r="F88" s="217"/>
      <c r="G88" s="217"/>
      <c r="H88" s="217"/>
      <c r="I88" s="217"/>
      <c r="J88" s="217"/>
      <c r="K88" s="217"/>
    </row>
    <row r="89" spans="1:50" x14ac:dyDescent="0.35">
      <c r="A89" s="217"/>
      <c r="B89" s="217"/>
      <c r="C89" s="217"/>
      <c r="D89" s="217"/>
      <c r="E89" s="217"/>
      <c r="F89" s="217"/>
      <c r="G89" s="217"/>
      <c r="H89" s="217"/>
      <c r="I89" s="217"/>
      <c r="J89" s="217"/>
      <c r="K89" s="217"/>
    </row>
    <row r="90" spans="1:50" x14ac:dyDescent="0.35">
      <c r="A90" s="217"/>
      <c r="B90" s="217"/>
      <c r="C90" s="217"/>
      <c r="D90" s="217"/>
      <c r="E90" s="217"/>
      <c r="F90" s="217"/>
      <c r="G90" s="217"/>
      <c r="H90" s="217"/>
      <c r="I90" s="217"/>
      <c r="J90" s="217"/>
      <c r="K90" s="217"/>
    </row>
    <row r="91" spans="1:50" x14ac:dyDescent="0.35">
      <c r="A91" s="217"/>
      <c r="B91" s="217"/>
      <c r="C91" s="217"/>
      <c r="D91" s="217"/>
      <c r="E91" s="217"/>
      <c r="F91" s="217"/>
      <c r="G91" s="217"/>
      <c r="H91" s="217"/>
      <c r="I91" s="217"/>
      <c r="J91" s="217"/>
      <c r="K91" s="217"/>
    </row>
    <row r="92" spans="1:50" x14ac:dyDescent="0.35">
      <c r="A92" s="217"/>
      <c r="B92" s="217"/>
      <c r="C92" s="217"/>
      <c r="D92" s="217"/>
      <c r="E92" s="217"/>
      <c r="F92" s="217"/>
      <c r="G92" s="217"/>
      <c r="H92" s="217"/>
      <c r="I92" s="217"/>
      <c r="J92" s="217"/>
      <c r="K92" s="217"/>
    </row>
    <row r="93" spans="1:50" x14ac:dyDescent="0.35">
      <c r="A93" s="217"/>
      <c r="B93" s="217"/>
      <c r="C93" s="217"/>
      <c r="D93" s="217"/>
      <c r="E93" s="217"/>
      <c r="F93" s="217"/>
      <c r="G93" s="217"/>
      <c r="H93" s="217"/>
      <c r="I93" s="217"/>
      <c r="J93" s="217"/>
      <c r="K93" s="217"/>
    </row>
    <row r="94" spans="1:50" x14ac:dyDescent="0.35">
      <c r="A94" s="217"/>
      <c r="B94" s="217"/>
      <c r="C94" s="217"/>
      <c r="D94" s="217"/>
      <c r="E94" s="217"/>
      <c r="F94" s="217"/>
      <c r="G94" s="217"/>
      <c r="H94" s="217"/>
      <c r="I94" s="217"/>
      <c r="J94" s="217"/>
      <c r="K94" s="217"/>
    </row>
    <row r="95" spans="1:50" x14ac:dyDescent="0.35">
      <c r="A95" s="217"/>
      <c r="B95" s="217"/>
      <c r="C95" s="217"/>
      <c r="D95" s="217"/>
      <c r="E95" s="217"/>
      <c r="F95" s="217"/>
      <c r="G95" s="217"/>
      <c r="H95" s="217"/>
      <c r="I95" s="217"/>
      <c r="J95" s="217"/>
      <c r="K95" s="217"/>
    </row>
    <row r="96" spans="1:50" x14ac:dyDescent="0.35">
      <c r="A96" s="217"/>
      <c r="B96" s="217"/>
      <c r="C96" s="217"/>
      <c r="D96" s="217"/>
      <c r="E96" s="217"/>
      <c r="F96" s="217"/>
      <c r="G96" s="217"/>
      <c r="H96" s="217"/>
      <c r="I96" s="217"/>
      <c r="J96" s="217"/>
      <c r="K96" s="217"/>
    </row>
    <row r="97" spans="1:11" x14ac:dyDescent="0.35">
      <c r="A97" s="217"/>
      <c r="B97" s="217"/>
      <c r="C97" s="217"/>
      <c r="D97" s="217"/>
      <c r="E97" s="217"/>
      <c r="F97" s="217"/>
      <c r="G97" s="217"/>
      <c r="H97" s="217"/>
      <c r="I97" s="217"/>
      <c r="J97" s="217"/>
      <c r="K97" s="217"/>
    </row>
    <row r="98" spans="1:11" x14ac:dyDescent="0.35">
      <c r="A98" s="217"/>
      <c r="B98" s="217"/>
      <c r="C98" s="217"/>
      <c r="D98" s="217"/>
      <c r="E98" s="217"/>
      <c r="F98" s="217"/>
      <c r="G98" s="217"/>
      <c r="H98" s="217"/>
      <c r="I98" s="217"/>
      <c r="J98" s="217"/>
      <c r="K98" s="217"/>
    </row>
    <row r="99" spans="1:11" x14ac:dyDescent="0.35">
      <c r="A99" s="217"/>
      <c r="B99" s="217"/>
      <c r="C99" s="217"/>
      <c r="D99" s="217"/>
      <c r="E99" s="217"/>
      <c r="F99" s="217"/>
      <c r="G99" s="217"/>
      <c r="H99" s="217"/>
      <c r="I99" s="217"/>
      <c r="J99" s="217"/>
      <c r="K99" s="217"/>
    </row>
    <row r="100" spans="1:11" x14ac:dyDescent="0.35">
      <c r="A100" s="217"/>
      <c r="B100" s="217"/>
      <c r="C100" s="217"/>
      <c r="D100" s="217"/>
      <c r="E100" s="217"/>
      <c r="F100" s="217"/>
      <c r="G100" s="217"/>
      <c r="H100" s="217"/>
      <c r="I100" s="217"/>
      <c r="J100" s="217"/>
      <c r="K100" s="217"/>
    </row>
    <row r="101" spans="1:11" x14ac:dyDescent="0.35">
      <c r="A101" s="217"/>
      <c r="B101" s="217"/>
      <c r="C101" s="217"/>
      <c r="D101" s="217"/>
      <c r="E101" s="217"/>
      <c r="F101" s="217"/>
      <c r="G101" s="217"/>
      <c r="H101" s="217"/>
      <c r="I101" s="217"/>
      <c r="J101" s="217"/>
      <c r="K101" s="217"/>
    </row>
    <row r="102" spans="1:11" x14ac:dyDescent="0.35">
      <c r="A102" s="217"/>
      <c r="B102" s="217"/>
      <c r="C102" s="217"/>
      <c r="D102" s="217"/>
      <c r="E102" s="217"/>
      <c r="F102" s="217"/>
      <c r="G102" s="217"/>
      <c r="H102" s="217"/>
      <c r="I102" s="217"/>
      <c r="J102" s="217"/>
      <c r="K102" s="217"/>
    </row>
    <row r="103" spans="1:11" x14ac:dyDescent="0.35">
      <c r="A103" s="217"/>
      <c r="B103" s="217"/>
      <c r="C103" s="217"/>
      <c r="D103" s="217"/>
      <c r="E103" s="217"/>
      <c r="F103" s="217"/>
      <c r="G103" s="217"/>
      <c r="H103" s="217"/>
      <c r="I103" s="217"/>
      <c r="J103" s="217"/>
      <c r="K103" s="217"/>
    </row>
    <row r="104" spans="1:11" x14ac:dyDescent="0.35">
      <c r="A104" s="217"/>
      <c r="B104" s="217"/>
      <c r="C104" s="217"/>
      <c r="D104" s="217"/>
      <c r="E104" s="217"/>
      <c r="F104" s="217"/>
      <c r="G104" s="217"/>
      <c r="H104" s="217"/>
      <c r="I104" s="217"/>
      <c r="J104" s="217"/>
      <c r="K104" s="217"/>
    </row>
    <row r="105" spans="1:11" x14ac:dyDescent="0.35">
      <c r="A105" s="217"/>
      <c r="B105" s="217"/>
      <c r="C105" s="217"/>
      <c r="D105" s="217"/>
      <c r="E105" s="217"/>
      <c r="F105" s="217"/>
      <c r="G105" s="217"/>
      <c r="H105" s="217"/>
      <c r="I105" s="217"/>
      <c r="J105" s="217"/>
      <c r="K105" s="217"/>
    </row>
    <row r="106" spans="1:11" x14ac:dyDescent="0.35">
      <c r="A106" s="217"/>
      <c r="B106" s="217"/>
      <c r="C106" s="217"/>
      <c r="D106" s="217"/>
      <c r="E106" s="217"/>
      <c r="F106" s="217"/>
      <c r="G106" s="217"/>
      <c r="H106" s="217"/>
      <c r="I106" s="217"/>
      <c r="J106" s="217"/>
      <c r="K106" s="217"/>
    </row>
    <row r="107" spans="1:11" x14ac:dyDescent="0.35">
      <c r="A107" s="217"/>
      <c r="B107" s="217"/>
      <c r="C107" s="217"/>
      <c r="D107" s="217"/>
      <c r="E107" s="217"/>
      <c r="F107" s="217"/>
      <c r="G107" s="217"/>
      <c r="H107" s="217"/>
      <c r="I107" s="217"/>
      <c r="J107" s="217"/>
      <c r="K107" s="217"/>
    </row>
    <row r="108" spans="1:11" x14ac:dyDescent="0.35">
      <c r="A108" s="217"/>
      <c r="B108" s="217"/>
      <c r="C108" s="217"/>
      <c r="D108" s="217"/>
      <c r="E108" s="217"/>
      <c r="F108" s="217"/>
      <c r="G108" s="217"/>
      <c r="H108" s="217"/>
      <c r="I108" s="217"/>
      <c r="J108" s="217"/>
      <c r="K108" s="217"/>
    </row>
    <row r="109" spans="1:11" x14ac:dyDescent="0.35">
      <c r="A109" s="217"/>
      <c r="B109" s="217"/>
      <c r="C109" s="217"/>
      <c r="D109" s="217"/>
      <c r="E109" s="217"/>
      <c r="F109" s="217"/>
      <c r="G109" s="217"/>
      <c r="H109" s="217"/>
      <c r="I109" s="217"/>
      <c r="J109" s="217"/>
      <c r="K109" s="217"/>
    </row>
    <row r="110" spans="1:11" x14ac:dyDescent="0.35">
      <c r="A110" s="217"/>
      <c r="B110" s="217"/>
      <c r="C110" s="217"/>
      <c r="D110" s="217"/>
      <c r="E110" s="217"/>
      <c r="F110" s="217"/>
      <c r="G110" s="217"/>
      <c r="H110" s="217"/>
      <c r="I110" s="217"/>
      <c r="J110" s="217"/>
      <c r="K110" s="217"/>
    </row>
    <row r="111" spans="1:11" x14ac:dyDescent="0.35">
      <c r="A111" s="217"/>
      <c r="B111" s="217"/>
      <c r="C111" s="217"/>
      <c r="D111" s="217"/>
      <c r="E111" s="217"/>
      <c r="F111" s="217"/>
      <c r="G111" s="217"/>
      <c r="H111" s="217"/>
      <c r="I111" s="217"/>
      <c r="J111" s="217"/>
      <c r="K111" s="217"/>
    </row>
    <row r="112" spans="1:11" x14ac:dyDescent="0.35">
      <c r="A112" s="217"/>
      <c r="B112" s="217"/>
      <c r="C112" s="217"/>
      <c r="D112" s="217"/>
      <c r="E112" s="217"/>
      <c r="F112" s="217"/>
      <c r="G112" s="217"/>
      <c r="H112" s="217"/>
      <c r="I112" s="217"/>
      <c r="J112" s="217"/>
      <c r="K112" s="217"/>
    </row>
    <row r="113" spans="1:11" x14ac:dyDescent="0.35">
      <c r="A113" s="217"/>
      <c r="B113" s="217"/>
      <c r="C113" s="217"/>
      <c r="D113" s="217"/>
      <c r="E113" s="217"/>
      <c r="F113" s="217"/>
      <c r="G113" s="217"/>
      <c r="H113" s="217"/>
      <c r="I113" s="217"/>
      <c r="J113" s="217"/>
      <c r="K113" s="217"/>
    </row>
    <row r="114" spans="1:11" x14ac:dyDescent="0.35">
      <c r="A114" s="217"/>
      <c r="B114" s="217"/>
      <c r="C114" s="217"/>
      <c r="D114" s="217"/>
      <c r="E114" s="217"/>
      <c r="F114" s="217"/>
      <c r="G114" s="217"/>
      <c r="H114" s="217"/>
      <c r="I114" s="217"/>
      <c r="J114" s="217"/>
      <c r="K114" s="217"/>
    </row>
    <row r="115" spans="1:11" x14ac:dyDescent="0.35">
      <c r="A115" s="217"/>
      <c r="B115" s="217"/>
      <c r="C115" s="217"/>
      <c r="D115" s="217"/>
      <c r="E115" s="217"/>
      <c r="F115" s="217"/>
      <c r="G115" s="217"/>
      <c r="H115" s="217"/>
      <c r="I115" s="217"/>
      <c r="J115" s="217"/>
      <c r="K115" s="217"/>
    </row>
    <row r="116" spans="1:11" x14ac:dyDescent="0.35">
      <c r="A116" s="217"/>
      <c r="B116" s="217"/>
      <c r="C116" s="217"/>
      <c r="D116" s="217"/>
      <c r="E116" s="217"/>
      <c r="F116" s="217"/>
      <c r="G116" s="217"/>
      <c r="H116" s="217"/>
      <c r="I116" s="217"/>
      <c r="J116" s="217"/>
      <c r="K116" s="217"/>
    </row>
    <row r="117" spans="1:11" x14ac:dyDescent="0.35">
      <c r="A117" s="217"/>
      <c r="B117" s="217"/>
      <c r="C117" s="217"/>
      <c r="D117" s="217"/>
      <c r="E117" s="217"/>
      <c r="F117" s="217"/>
      <c r="G117" s="217"/>
      <c r="H117" s="217"/>
      <c r="I117" s="217"/>
      <c r="J117" s="217"/>
      <c r="K117" s="217"/>
    </row>
    <row r="118" spans="1:11" x14ac:dyDescent="0.35">
      <c r="A118" s="217"/>
      <c r="B118" s="217"/>
      <c r="C118" s="217"/>
      <c r="D118" s="217"/>
      <c r="E118" s="217"/>
      <c r="F118" s="217"/>
      <c r="G118" s="217"/>
      <c r="H118" s="217"/>
      <c r="I118" s="217"/>
      <c r="J118" s="217"/>
      <c r="K118" s="217"/>
    </row>
    <row r="119" spans="1:11" x14ac:dyDescent="0.35">
      <c r="A119" s="217"/>
      <c r="B119" s="217"/>
      <c r="H119" s="217"/>
      <c r="I119" s="217"/>
      <c r="J119" s="217"/>
      <c r="K119" s="217"/>
    </row>
    <row r="120" spans="1:11" x14ac:dyDescent="0.35">
      <c r="A120" s="217"/>
      <c r="B120" s="217"/>
      <c r="H120" s="217"/>
      <c r="I120" s="217"/>
      <c r="J120" s="217"/>
      <c r="K120" s="217"/>
    </row>
    <row r="121" spans="1:11" x14ac:dyDescent="0.35">
      <c r="A121" s="217"/>
      <c r="B121" s="217"/>
      <c r="H121" s="217"/>
      <c r="I121" s="217"/>
      <c r="J121" s="217"/>
      <c r="K121" s="217"/>
    </row>
    <row r="122" spans="1:11" x14ac:dyDescent="0.35">
      <c r="A122" s="217"/>
      <c r="B122" s="217"/>
      <c r="H122" s="217"/>
      <c r="I122" s="217"/>
      <c r="J122" s="217"/>
      <c r="K122" s="217"/>
    </row>
    <row r="123" spans="1:11" x14ac:dyDescent="0.35">
      <c r="A123" s="217"/>
      <c r="B123" s="217"/>
      <c r="H123" s="217"/>
      <c r="I123" s="217"/>
      <c r="J123" s="217"/>
      <c r="K123" s="217"/>
    </row>
    <row r="124" spans="1:11" x14ac:dyDescent="0.35">
      <c r="A124" s="217"/>
      <c r="B124" s="217"/>
      <c r="H124" s="217"/>
      <c r="I124" s="217"/>
      <c r="J124" s="217"/>
      <c r="K124" s="217"/>
    </row>
    <row r="125" spans="1:11" x14ac:dyDescent="0.35">
      <c r="A125" s="217"/>
      <c r="B125" s="217"/>
      <c r="H125" s="217"/>
      <c r="I125" s="217"/>
      <c r="J125" s="217"/>
      <c r="K125" s="217"/>
    </row>
    <row r="126" spans="1:11" x14ac:dyDescent="0.35">
      <c r="A126" s="217"/>
      <c r="B126" s="217"/>
      <c r="H126" s="217"/>
      <c r="I126" s="217"/>
      <c r="J126" s="217"/>
      <c r="K126" s="217"/>
    </row>
    <row r="127" spans="1:11" x14ac:dyDescent="0.35">
      <c r="A127" s="217"/>
      <c r="B127" s="217"/>
      <c r="H127" s="217"/>
      <c r="I127" s="217"/>
      <c r="J127" s="217"/>
      <c r="K127" s="217"/>
    </row>
    <row r="128" spans="1:11" x14ac:dyDescent="0.35">
      <c r="B128" s="217"/>
      <c r="J128" s="217"/>
    </row>
  </sheetData>
  <mergeCells count="63">
    <mergeCell ref="D37:E37"/>
    <mergeCell ref="F37:G37"/>
    <mergeCell ref="F38:G38"/>
    <mergeCell ref="D39:E39"/>
    <mergeCell ref="F39:G39"/>
    <mergeCell ref="D40:E46"/>
    <mergeCell ref="F40:G46"/>
    <mergeCell ref="G69:I69"/>
    <mergeCell ref="D11:E11"/>
    <mergeCell ref="F11:G11"/>
    <mergeCell ref="F61:I61"/>
    <mergeCell ref="D35:E35"/>
    <mergeCell ref="F35:G35"/>
    <mergeCell ref="D36:E36"/>
    <mergeCell ref="F36:G36"/>
    <mergeCell ref="D38:E38"/>
    <mergeCell ref="D61:E61"/>
    <mergeCell ref="G64:I64"/>
    <mergeCell ref="G65:I65"/>
    <mergeCell ref="G66:I66"/>
    <mergeCell ref="G67:I67"/>
    <mergeCell ref="G68:I68"/>
    <mergeCell ref="D52:E52"/>
    <mergeCell ref="F52:G52"/>
    <mergeCell ref="D53:E53"/>
    <mergeCell ref="F53:G53"/>
    <mergeCell ref="F54:G54"/>
    <mergeCell ref="D54:E54"/>
    <mergeCell ref="D55:E55"/>
    <mergeCell ref="F55:G55"/>
    <mergeCell ref="E58:H58"/>
    <mergeCell ref="E59:H59"/>
    <mergeCell ref="D24:I24"/>
    <mergeCell ref="D33:E33"/>
    <mergeCell ref="F33:G33"/>
    <mergeCell ref="L16:L20"/>
    <mergeCell ref="D34:E34"/>
    <mergeCell ref="F34:G34"/>
    <mergeCell ref="D15:E21"/>
    <mergeCell ref="F15:G21"/>
    <mergeCell ref="D32:E32"/>
    <mergeCell ref="F32:G32"/>
    <mergeCell ref="E25:H25"/>
    <mergeCell ref="E26:H26"/>
    <mergeCell ref="C28:H28"/>
    <mergeCell ref="D29:I30"/>
    <mergeCell ref="D9:E9"/>
    <mergeCell ref="F9:G9"/>
    <mergeCell ref="D10:E10"/>
    <mergeCell ref="F10:G10"/>
    <mergeCell ref="F12:G12"/>
    <mergeCell ref="C3:I3"/>
    <mergeCell ref="C4:I4"/>
    <mergeCell ref="D7:E7"/>
    <mergeCell ref="F7:G7"/>
    <mergeCell ref="D8:E8"/>
    <mergeCell ref="F8:G8"/>
    <mergeCell ref="D13:E13"/>
    <mergeCell ref="F13:G13"/>
    <mergeCell ref="D14:E14"/>
    <mergeCell ref="N15:S15"/>
    <mergeCell ref="D12:E12"/>
    <mergeCell ref="F14:G14"/>
  </mergeCells>
  <hyperlinks>
    <hyperlink ref="E26" r:id="rId1" xr:uid="{12801CED-907A-44C7-AA96-B2F78656D04F}"/>
    <hyperlink ref="E50" r:id="rId2" xr:uid="{95895C08-2E83-41B7-9980-6CD62D4040D5}"/>
    <hyperlink ref="H50" r:id="rId3" xr:uid="{5C947B1B-5ECF-43C7-985D-ECED10E95D4C}"/>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9"/>
  <sheetViews>
    <sheetView topLeftCell="C37" zoomScale="64" zoomScaleNormal="64" workbookViewId="0">
      <selection activeCell="G39" sqref="G39"/>
    </sheetView>
  </sheetViews>
  <sheetFormatPr defaultColWidth="8.7265625" defaultRowHeight="14.5" x14ac:dyDescent="0.35"/>
  <cols>
    <col min="1" max="1" width="1.453125" style="218" customWidth="1"/>
    <col min="2" max="2" width="1.7265625" style="218" customWidth="1"/>
    <col min="3" max="3" width="33.54296875" style="218" customWidth="1"/>
    <col min="4" max="4" width="20.81640625" style="218" customWidth="1"/>
    <col min="5" max="5" width="7.6328125" style="218" customWidth="1"/>
    <col min="6" max="6" width="21.90625" style="218" customWidth="1"/>
    <col min="7" max="7" width="91.81640625" style="218" customWidth="1"/>
    <col min="8" max="8" width="32.54296875" style="218" customWidth="1"/>
    <col min="9" max="10" width="1.54296875" style="218" customWidth="1"/>
    <col min="11" max="11" width="8.7265625" style="295"/>
    <col min="12" max="15" width="8.7265625" style="218"/>
    <col min="16" max="16" width="17.26953125" style="218" customWidth="1"/>
    <col min="17" max="18" width="8.7265625" style="218"/>
    <col min="19" max="19" width="13.54296875" style="218" customWidth="1"/>
    <col min="20" max="16384" width="8.7265625" style="218"/>
  </cols>
  <sheetData>
    <row r="1" spans="2:22" ht="15" thickBot="1" x14ac:dyDescent="0.4"/>
    <row r="2" spans="2:22" ht="15" thickBot="1" x14ac:dyDescent="0.4">
      <c r="B2" s="219"/>
      <c r="C2" s="220"/>
      <c r="D2" s="221"/>
      <c r="E2" s="221"/>
      <c r="F2" s="221"/>
      <c r="G2" s="221"/>
      <c r="H2" s="221"/>
      <c r="I2" s="223"/>
    </row>
    <row r="3" spans="2:22" ht="20.5" thickBot="1" x14ac:dyDescent="0.45">
      <c r="B3" s="224"/>
      <c r="C3" s="408" t="s">
        <v>245</v>
      </c>
      <c r="D3" s="474"/>
      <c r="E3" s="474"/>
      <c r="F3" s="474"/>
      <c r="G3" s="474"/>
      <c r="H3" s="475"/>
      <c r="I3" s="49"/>
    </row>
    <row r="4" spans="2:22" ht="15.65" customHeight="1" x14ac:dyDescent="0.35">
      <c r="B4" s="225"/>
      <c r="C4" s="476" t="s">
        <v>813</v>
      </c>
      <c r="D4" s="476"/>
      <c r="E4" s="476"/>
      <c r="F4" s="476"/>
      <c r="G4" s="476"/>
      <c r="H4" s="476"/>
      <c r="I4" s="226"/>
    </row>
    <row r="5" spans="2:22" x14ac:dyDescent="0.35">
      <c r="B5" s="225"/>
      <c r="C5" s="477"/>
      <c r="D5" s="477"/>
      <c r="E5" s="477"/>
      <c r="F5" s="477"/>
      <c r="G5" s="477"/>
      <c r="H5" s="477"/>
      <c r="I5" s="226"/>
    </row>
    <row r="6" spans="2:22" ht="27" customHeight="1" thickBot="1" x14ac:dyDescent="0.4">
      <c r="B6" s="225"/>
      <c r="C6" s="481" t="s">
        <v>246</v>
      </c>
      <c r="D6" s="481"/>
      <c r="E6" s="24"/>
      <c r="F6" s="24"/>
      <c r="G6" s="24"/>
      <c r="H6" s="24"/>
      <c r="I6" s="226"/>
    </row>
    <row r="7" spans="2:22" ht="43.9" customHeight="1" thickBot="1" x14ac:dyDescent="0.4">
      <c r="B7" s="225"/>
      <c r="C7" s="282" t="s">
        <v>244</v>
      </c>
      <c r="D7" s="478" t="s">
        <v>243</v>
      </c>
      <c r="E7" s="479"/>
      <c r="F7" s="284" t="s">
        <v>241</v>
      </c>
      <c r="G7" s="272" t="s">
        <v>272</v>
      </c>
      <c r="H7" s="284" t="s">
        <v>280</v>
      </c>
      <c r="I7" s="226"/>
    </row>
    <row r="8" spans="2:22" ht="102" customHeight="1" x14ac:dyDescent="0.35">
      <c r="B8" s="229"/>
      <c r="C8" s="209" t="s">
        <v>879</v>
      </c>
      <c r="D8" s="423" t="s">
        <v>736</v>
      </c>
      <c r="E8" s="480"/>
      <c r="F8" s="201" t="s">
        <v>711</v>
      </c>
      <c r="G8" s="201" t="s">
        <v>843</v>
      </c>
      <c r="H8" s="201" t="s">
        <v>737</v>
      </c>
      <c r="I8" s="233"/>
      <c r="K8" s="294"/>
      <c r="P8" s="473"/>
      <c r="Q8" s="473"/>
      <c r="R8" s="473"/>
      <c r="S8" s="473"/>
      <c r="T8" s="473"/>
    </row>
    <row r="9" spans="2:22" ht="70.5" customHeight="1" x14ac:dyDescent="0.35">
      <c r="B9" s="229"/>
      <c r="C9" s="212" t="s">
        <v>832</v>
      </c>
      <c r="D9" s="423" t="s">
        <v>738</v>
      </c>
      <c r="E9" s="480"/>
      <c r="F9" s="201" t="s">
        <v>880</v>
      </c>
      <c r="G9" s="201" t="s">
        <v>907</v>
      </c>
      <c r="H9" s="201" t="s">
        <v>908</v>
      </c>
      <c r="I9" s="233"/>
      <c r="K9" s="294"/>
      <c r="P9" s="303"/>
    </row>
    <row r="10" spans="2:22" ht="122.65" customHeight="1" x14ac:dyDescent="0.35">
      <c r="B10" s="229"/>
      <c r="C10" s="212" t="s">
        <v>881</v>
      </c>
      <c r="D10" s="423" t="s">
        <v>740</v>
      </c>
      <c r="E10" s="480"/>
      <c r="F10" s="201" t="s">
        <v>739</v>
      </c>
      <c r="G10" s="203" t="s">
        <v>910</v>
      </c>
      <c r="H10" s="201" t="s">
        <v>909</v>
      </c>
      <c r="I10" s="233"/>
      <c r="K10" s="294"/>
    </row>
    <row r="11" spans="2:22" ht="144.4" customHeight="1" x14ac:dyDescent="0.35">
      <c r="B11" s="229"/>
      <c r="C11" s="212" t="s">
        <v>824</v>
      </c>
      <c r="D11" s="423" t="s">
        <v>712</v>
      </c>
      <c r="E11" s="480"/>
      <c r="F11" s="201" t="s">
        <v>713</v>
      </c>
      <c r="G11" s="201" t="s">
        <v>911</v>
      </c>
      <c r="H11" s="201" t="s">
        <v>714</v>
      </c>
      <c r="I11" s="233"/>
    </row>
    <row r="12" spans="2:22" ht="84" x14ac:dyDescent="0.35">
      <c r="B12" s="229"/>
      <c r="C12" s="212" t="s">
        <v>741</v>
      </c>
      <c r="D12" s="423" t="s">
        <v>742</v>
      </c>
      <c r="E12" s="480"/>
      <c r="F12" s="201" t="s">
        <v>743</v>
      </c>
      <c r="G12" s="201" t="s">
        <v>913</v>
      </c>
      <c r="H12" s="201" t="s">
        <v>912</v>
      </c>
      <c r="I12" s="233"/>
      <c r="K12" s="294"/>
      <c r="O12" s="301"/>
    </row>
    <row r="13" spans="2:22" ht="63" customHeight="1" x14ac:dyDescent="0.35">
      <c r="B13" s="229"/>
      <c r="C13" s="212" t="s">
        <v>882</v>
      </c>
      <c r="D13" s="423" t="s">
        <v>744</v>
      </c>
      <c r="E13" s="480"/>
      <c r="F13" s="201" t="s">
        <v>745</v>
      </c>
      <c r="G13" s="201" t="s">
        <v>915</v>
      </c>
      <c r="H13" s="201" t="s">
        <v>914</v>
      </c>
      <c r="I13" s="233"/>
      <c r="K13" s="294"/>
      <c r="P13" s="304"/>
    </row>
    <row r="14" spans="2:22" ht="183" customHeight="1" x14ac:dyDescent="0.35">
      <c r="B14" s="229"/>
      <c r="C14" s="212" t="s">
        <v>883</v>
      </c>
      <c r="D14" s="423" t="s">
        <v>746</v>
      </c>
      <c r="E14" s="480"/>
      <c r="F14" s="201" t="s">
        <v>747</v>
      </c>
      <c r="G14" s="201" t="s">
        <v>916</v>
      </c>
      <c r="H14" s="201" t="s">
        <v>748</v>
      </c>
      <c r="I14" s="233"/>
      <c r="K14" s="294"/>
      <c r="V14" s="301"/>
    </row>
    <row r="15" spans="2:22" ht="213" customHeight="1" x14ac:dyDescent="0.35">
      <c r="B15" s="229"/>
      <c r="C15" s="484" t="s">
        <v>884</v>
      </c>
      <c r="D15" s="425" t="s">
        <v>722</v>
      </c>
      <c r="E15" s="421"/>
      <c r="F15" s="202" t="s">
        <v>715</v>
      </c>
      <c r="G15" s="202" t="s">
        <v>904</v>
      </c>
      <c r="H15" s="202" t="s">
        <v>716</v>
      </c>
      <c r="I15" s="233"/>
      <c r="K15" s="294"/>
    </row>
    <row r="16" spans="2:22" ht="110" customHeight="1" x14ac:dyDescent="0.35">
      <c r="B16" s="229"/>
      <c r="C16" s="485"/>
      <c r="D16" s="425" t="s">
        <v>749</v>
      </c>
      <c r="E16" s="421"/>
      <c r="F16" s="202" t="s">
        <v>750</v>
      </c>
      <c r="G16" s="201" t="s">
        <v>978</v>
      </c>
      <c r="H16" s="202" t="s">
        <v>751</v>
      </c>
      <c r="I16" s="233"/>
    </row>
    <row r="17" spans="2:20" ht="409.6" customHeight="1" x14ac:dyDescent="0.35">
      <c r="B17" s="229"/>
      <c r="C17" s="212" t="s">
        <v>885</v>
      </c>
      <c r="D17" s="423" t="s">
        <v>752</v>
      </c>
      <c r="E17" s="480"/>
      <c r="F17" s="201" t="s">
        <v>753</v>
      </c>
      <c r="G17" s="201" t="s">
        <v>930</v>
      </c>
      <c r="H17" s="201" t="s">
        <v>844</v>
      </c>
      <c r="I17" s="233"/>
    </row>
    <row r="18" spans="2:20" ht="112.9" customHeight="1" x14ac:dyDescent="0.35">
      <c r="B18" s="229"/>
      <c r="C18" s="212" t="s">
        <v>833</v>
      </c>
      <c r="D18" s="423" t="s">
        <v>754</v>
      </c>
      <c r="E18" s="480"/>
      <c r="F18" s="201" t="s">
        <v>755</v>
      </c>
      <c r="G18" s="201" t="s">
        <v>878</v>
      </c>
      <c r="H18" s="201" t="s">
        <v>756</v>
      </c>
      <c r="I18" s="233"/>
    </row>
    <row r="19" spans="2:20" ht="84.5" thickBot="1" x14ac:dyDescent="0.4">
      <c r="B19" s="229"/>
      <c r="C19" s="212" t="s">
        <v>886</v>
      </c>
      <c r="D19" s="423" t="s">
        <v>757</v>
      </c>
      <c r="E19" s="480"/>
      <c r="F19" s="201" t="s">
        <v>758</v>
      </c>
      <c r="G19" s="201" t="s">
        <v>821</v>
      </c>
      <c r="H19" s="201" t="s">
        <v>759</v>
      </c>
      <c r="I19" s="233"/>
    </row>
    <row r="20" spans="2:20" ht="109.9" customHeight="1" x14ac:dyDescent="0.35">
      <c r="B20" s="229"/>
      <c r="C20" s="209" t="s">
        <v>760</v>
      </c>
      <c r="D20" s="423" t="s">
        <v>761</v>
      </c>
      <c r="E20" s="480"/>
      <c r="F20" s="201" t="s">
        <v>762</v>
      </c>
      <c r="G20" s="201" t="s">
        <v>925</v>
      </c>
      <c r="H20" s="201" t="s">
        <v>763</v>
      </c>
      <c r="I20" s="233"/>
      <c r="K20" s="294"/>
      <c r="Q20" s="303"/>
    </row>
    <row r="21" spans="2:20" ht="51" customHeight="1" x14ac:dyDescent="0.35">
      <c r="B21" s="229"/>
      <c r="C21" s="212" t="s">
        <v>834</v>
      </c>
      <c r="D21" s="423" t="s">
        <v>764</v>
      </c>
      <c r="E21" s="480"/>
      <c r="F21" s="201" t="s">
        <v>765</v>
      </c>
      <c r="G21" s="201" t="s">
        <v>917</v>
      </c>
      <c r="H21" s="201" t="s">
        <v>766</v>
      </c>
      <c r="I21" s="233"/>
    </row>
    <row r="22" spans="2:20" ht="93.4" customHeight="1" x14ac:dyDescent="0.35">
      <c r="B22" s="229"/>
      <c r="C22" s="212" t="s">
        <v>901</v>
      </c>
      <c r="D22" s="423" t="s">
        <v>767</v>
      </c>
      <c r="E22" s="480"/>
      <c r="F22" s="201" t="s">
        <v>768</v>
      </c>
      <c r="G22" s="203" t="s">
        <v>918</v>
      </c>
      <c r="H22" s="201" t="s">
        <v>769</v>
      </c>
      <c r="I22" s="233"/>
      <c r="K22" s="294"/>
    </row>
    <row r="23" spans="2:20" ht="80.650000000000006" customHeight="1" x14ac:dyDescent="0.35">
      <c r="B23" s="229"/>
      <c r="C23" s="212" t="s">
        <v>835</v>
      </c>
      <c r="D23" s="423" t="s">
        <v>770</v>
      </c>
      <c r="E23" s="480"/>
      <c r="F23" s="201" t="s">
        <v>771</v>
      </c>
      <c r="G23" s="203" t="s">
        <v>932</v>
      </c>
      <c r="H23" s="201" t="s">
        <v>772</v>
      </c>
      <c r="I23" s="233"/>
    </row>
    <row r="24" spans="2:20" ht="136.5" customHeight="1" x14ac:dyDescent="0.35">
      <c r="B24" s="229"/>
      <c r="C24" s="212" t="s">
        <v>887</v>
      </c>
      <c r="D24" s="423" t="s">
        <v>773</v>
      </c>
      <c r="E24" s="480"/>
      <c r="F24" s="201" t="s">
        <v>774</v>
      </c>
      <c r="G24" s="203" t="s">
        <v>920</v>
      </c>
      <c r="H24" s="201" t="s">
        <v>775</v>
      </c>
      <c r="I24" s="233"/>
    </row>
    <row r="25" spans="2:20" ht="136.5" customHeight="1" x14ac:dyDescent="0.35">
      <c r="B25" s="229"/>
      <c r="C25" s="212" t="s">
        <v>888</v>
      </c>
      <c r="D25" s="423" t="s">
        <v>889</v>
      </c>
      <c r="E25" s="480"/>
      <c r="F25" s="201" t="s">
        <v>776</v>
      </c>
      <c r="G25" s="203" t="s">
        <v>919</v>
      </c>
      <c r="H25" s="201" t="s">
        <v>777</v>
      </c>
      <c r="I25" s="233"/>
    </row>
    <row r="26" spans="2:20" ht="108.4" customHeight="1" x14ac:dyDescent="0.35">
      <c r="B26" s="229"/>
      <c r="C26" s="212" t="s">
        <v>836</v>
      </c>
      <c r="D26" s="423" t="s">
        <v>778</v>
      </c>
      <c r="E26" s="480"/>
      <c r="F26" s="201" t="s">
        <v>779</v>
      </c>
      <c r="G26" s="201" t="s">
        <v>921</v>
      </c>
      <c r="H26" s="201" t="s">
        <v>780</v>
      </c>
      <c r="I26" s="233"/>
      <c r="K26" s="294"/>
      <c r="R26" s="301"/>
    </row>
    <row r="27" spans="2:20" ht="154.5" thickBot="1" x14ac:dyDescent="0.4">
      <c r="B27" s="229"/>
      <c r="C27" s="212" t="s">
        <v>890</v>
      </c>
      <c r="D27" s="423" t="s">
        <v>781</v>
      </c>
      <c r="E27" s="480"/>
      <c r="F27" s="201" t="s">
        <v>782</v>
      </c>
      <c r="G27" s="201" t="s">
        <v>922</v>
      </c>
      <c r="H27" s="201" t="s">
        <v>783</v>
      </c>
      <c r="I27" s="233"/>
    </row>
    <row r="28" spans="2:20" ht="406" x14ac:dyDescent="0.35">
      <c r="B28" s="229"/>
      <c r="C28" s="209" t="s">
        <v>784</v>
      </c>
      <c r="D28" s="423" t="s">
        <v>785</v>
      </c>
      <c r="E28" s="480"/>
      <c r="F28" s="201" t="s">
        <v>786</v>
      </c>
      <c r="G28" s="201" t="s">
        <v>949</v>
      </c>
      <c r="H28" s="201" t="s">
        <v>787</v>
      </c>
      <c r="I28" s="233"/>
      <c r="K28" s="294"/>
      <c r="Q28" s="301"/>
    </row>
    <row r="29" spans="2:20" ht="253.9" customHeight="1" x14ac:dyDescent="0.35">
      <c r="B29" s="229"/>
      <c r="C29" s="212" t="s">
        <v>837</v>
      </c>
      <c r="D29" s="423" t="s">
        <v>788</v>
      </c>
      <c r="E29" s="480"/>
      <c r="F29" s="201" t="s">
        <v>789</v>
      </c>
      <c r="G29" s="201" t="s">
        <v>979</v>
      </c>
      <c r="H29" s="201" t="s">
        <v>851</v>
      </c>
      <c r="I29" s="233"/>
      <c r="K29" s="294"/>
      <c r="T29" s="301"/>
    </row>
    <row r="30" spans="2:20" ht="70.5" customHeight="1" x14ac:dyDescent="0.35">
      <c r="B30" s="229"/>
      <c r="C30" s="212" t="s">
        <v>838</v>
      </c>
      <c r="D30" s="482" t="s">
        <v>790</v>
      </c>
      <c r="E30" s="483"/>
      <c r="F30" s="201" t="s">
        <v>791</v>
      </c>
      <c r="G30" s="201" t="s">
        <v>974</v>
      </c>
      <c r="H30" s="201" t="s">
        <v>792</v>
      </c>
      <c r="I30" s="233"/>
      <c r="K30" s="294"/>
      <c r="T30" s="301"/>
    </row>
    <row r="31" spans="2:20" ht="70.5" customHeight="1" x14ac:dyDescent="0.35">
      <c r="B31" s="229"/>
      <c r="C31" s="213" t="s">
        <v>839</v>
      </c>
      <c r="D31" s="482" t="s">
        <v>793</v>
      </c>
      <c r="E31" s="483"/>
      <c r="F31" s="201" t="s">
        <v>794</v>
      </c>
      <c r="G31" s="201" t="s">
        <v>973</v>
      </c>
      <c r="H31" s="201" t="s">
        <v>795</v>
      </c>
      <c r="I31" s="233"/>
      <c r="K31" s="294"/>
      <c r="T31" s="301"/>
    </row>
    <row r="32" spans="2:20" ht="184.15" customHeight="1" thickBot="1" x14ac:dyDescent="0.4">
      <c r="B32" s="229"/>
      <c r="C32" s="212" t="s">
        <v>891</v>
      </c>
      <c r="D32" s="482" t="s">
        <v>796</v>
      </c>
      <c r="E32" s="483"/>
      <c r="F32" s="202" t="s">
        <v>797</v>
      </c>
      <c r="G32" s="202" t="s">
        <v>923</v>
      </c>
      <c r="H32" s="202" t="s">
        <v>798</v>
      </c>
      <c r="I32" s="233"/>
    </row>
    <row r="33" spans="1:21" ht="371.65" customHeight="1" thickBot="1" x14ac:dyDescent="0.4">
      <c r="B33" s="229"/>
      <c r="C33" s="212" t="s">
        <v>892</v>
      </c>
      <c r="D33" s="482" t="s">
        <v>799</v>
      </c>
      <c r="E33" s="483"/>
      <c r="F33" s="202"/>
      <c r="G33" s="311" t="s">
        <v>961</v>
      </c>
      <c r="H33" s="202" t="s">
        <v>800</v>
      </c>
      <c r="I33" s="233"/>
      <c r="K33" s="310"/>
    </row>
    <row r="34" spans="1:21" ht="361.5" customHeight="1" x14ac:dyDescent="0.35">
      <c r="B34" s="229"/>
      <c r="C34" s="212" t="s">
        <v>893</v>
      </c>
      <c r="D34" s="482" t="s">
        <v>799</v>
      </c>
      <c r="E34" s="483"/>
      <c r="F34" s="202" t="s">
        <v>801</v>
      </c>
      <c r="G34" s="324" t="s">
        <v>926</v>
      </c>
      <c r="H34" s="202" t="s">
        <v>802</v>
      </c>
      <c r="I34" s="233"/>
      <c r="K34" s="310"/>
      <c r="Q34" s="301"/>
    </row>
    <row r="35" spans="1:21" ht="409.6" customHeight="1" x14ac:dyDescent="0.35">
      <c r="B35" s="229"/>
      <c r="C35" s="212" t="s">
        <v>894</v>
      </c>
      <c r="D35" s="482" t="s">
        <v>799</v>
      </c>
      <c r="E35" s="483"/>
      <c r="F35" s="202" t="s">
        <v>801</v>
      </c>
      <c r="G35" s="281" t="s">
        <v>924</v>
      </c>
      <c r="H35" s="202" t="s">
        <v>802</v>
      </c>
      <c r="I35" s="233"/>
      <c r="K35" s="472"/>
      <c r="L35" s="472"/>
      <c r="M35" s="472"/>
      <c r="N35" s="472"/>
      <c r="O35" s="472"/>
      <c r="P35" s="472"/>
      <c r="Q35" s="472"/>
      <c r="R35" s="472"/>
      <c r="S35" s="472"/>
    </row>
    <row r="36" spans="1:21" ht="223.5" customHeight="1" x14ac:dyDescent="0.35">
      <c r="B36" s="229"/>
      <c r="C36" s="212" t="s">
        <v>895</v>
      </c>
      <c r="D36" s="482" t="s">
        <v>799</v>
      </c>
      <c r="E36" s="483"/>
      <c r="F36" s="202" t="s">
        <v>803</v>
      </c>
      <c r="G36" s="314" t="s">
        <v>942</v>
      </c>
      <c r="H36" s="202" t="s">
        <v>802</v>
      </c>
      <c r="I36" s="233"/>
      <c r="K36" s="472"/>
      <c r="L36" s="472"/>
      <c r="M36" s="472"/>
      <c r="N36" s="472"/>
      <c r="O36" s="472"/>
      <c r="P36" s="472"/>
      <c r="Q36" s="472"/>
      <c r="R36" s="472"/>
      <c r="S36" s="472"/>
      <c r="T36" s="472"/>
      <c r="U36" s="472"/>
    </row>
    <row r="37" spans="1:21" ht="68.150000000000006" customHeight="1" x14ac:dyDescent="0.35">
      <c r="A37" s="229"/>
      <c r="B37" s="229"/>
      <c r="C37" s="212" t="s">
        <v>896</v>
      </c>
      <c r="D37" s="487" t="s">
        <v>875</v>
      </c>
      <c r="E37" s="488"/>
      <c r="F37" s="488"/>
      <c r="G37" s="488"/>
      <c r="H37" s="489"/>
      <c r="I37" s="233"/>
    </row>
    <row r="38" spans="1:21" ht="228" customHeight="1" x14ac:dyDescent="0.35">
      <c r="A38" s="229"/>
      <c r="B38" s="229"/>
      <c r="C38" s="212" t="s">
        <v>897</v>
      </c>
      <c r="D38" s="482" t="s">
        <v>804</v>
      </c>
      <c r="E38" s="483"/>
      <c r="F38" s="202" t="s">
        <v>841</v>
      </c>
      <c r="G38" s="202" t="s">
        <v>939</v>
      </c>
      <c r="H38" s="202" t="s">
        <v>805</v>
      </c>
      <c r="I38" s="233"/>
    </row>
    <row r="39" spans="1:21" ht="156.5" customHeight="1" x14ac:dyDescent="0.35">
      <c r="A39" s="229"/>
      <c r="B39" s="229"/>
      <c r="C39" s="212" t="s">
        <v>898</v>
      </c>
      <c r="D39" s="482" t="s">
        <v>806</v>
      </c>
      <c r="E39" s="483"/>
      <c r="F39" s="16" t="s">
        <v>807</v>
      </c>
      <c r="G39" s="202" t="s">
        <v>927</v>
      </c>
      <c r="H39" s="202" t="s">
        <v>808</v>
      </c>
      <c r="I39" s="233"/>
    </row>
    <row r="40" spans="1:21" ht="12.4" customHeight="1" thickBot="1" x14ac:dyDescent="0.4">
      <c r="A40" s="229"/>
      <c r="B40" s="273"/>
      <c r="C40" s="486"/>
      <c r="D40" s="486"/>
      <c r="E40" s="486"/>
      <c r="F40" s="486"/>
      <c r="G40" s="486"/>
      <c r="H40" s="486"/>
      <c r="I40" s="274"/>
    </row>
    <row r="46" spans="1:21" x14ac:dyDescent="0.35">
      <c r="D46" s="275"/>
    </row>
    <row r="47" spans="1:21" x14ac:dyDescent="0.35">
      <c r="D47" s="217"/>
      <c r="E47" s="217"/>
      <c r="F47" s="217"/>
      <c r="G47" s="217"/>
      <c r="H47" s="217"/>
    </row>
    <row r="48" spans="1:21" x14ac:dyDescent="0.35">
      <c r="D48" s="217"/>
      <c r="E48" s="217"/>
      <c r="F48" s="217"/>
      <c r="G48" s="217"/>
      <c r="H48" s="217"/>
    </row>
    <row r="49" spans="4:8" x14ac:dyDescent="0.35">
      <c r="D49" s="217"/>
      <c r="E49" s="217"/>
      <c r="F49" s="217"/>
      <c r="G49" s="217"/>
      <c r="H49" s="217"/>
    </row>
    <row r="50" spans="4:8" x14ac:dyDescent="0.35">
      <c r="D50" s="217"/>
      <c r="E50" s="217"/>
      <c r="F50" s="217"/>
      <c r="G50" s="217"/>
      <c r="H50" s="217"/>
    </row>
    <row r="51" spans="4:8" x14ac:dyDescent="0.35">
      <c r="D51" s="217"/>
      <c r="E51" s="217"/>
      <c r="F51" s="217"/>
      <c r="G51" s="217"/>
      <c r="H51" s="217"/>
    </row>
    <row r="52" spans="4:8" x14ac:dyDescent="0.35">
      <c r="D52" s="217"/>
      <c r="E52" s="217"/>
      <c r="F52" s="217"/>
      <c r="G52" s="217"/>
      <c r="H52" s="217"/>
    </row>
    <row r="53" spans="4:8" x14ac:dyDescent="0.35">
      <c r="D53" s="217"/>
      <c r="E53" s="217"/>
      <c r="F53" s="217"/>
      <c r="G53" s="217"/>
      <c r="H53" s="217"/>
    </row>
    <row r="54" spans="4:8" x14ac:dyDescent="0.35">
      <c r="D54" s="217"/>
      <c r="E54" s="217"/>
      <c r="F54" s="217"/>
      <c r="G54" s="217"/>
      <c r="H54" s="217"/>
    </row>
    <row r="55" spans="4:8" x14ac:dyDescent="0.35">
      <c r="D55" s="217"/>
      <c r="E55" s="217"/>
      <c r="F55" s="217"/>
      <c r="G55" s="217"/>
      <c r="H55" s="217"/>
    </row>
    <row r="56" spans="4:8" x14ac:dyDescent="0.35">
      <c r="D56" s="217"/>
      <c r="E56" s="217"/>
      <c r="F56" s="217"/>
      <c r="G56" s="217"/>
      <c r="H56" s="217"/>
    </row>
    <row r="57" spans="4:8" x14ac:dyDescent="0.35">
      <c r="D57" s="217"/>
      <c r="E57" s="217"/>
      <c r="F57" s="217"/>
      <c r="G57" s="217"/>
      <c r="H57" s="217"/>
    </row>
    <row r="58" spans="4:8" x14ac:dyDescent="0.35">
      <c r="D58" s="217"/>
      <c r="E58" s="217"/>
      <c r="F58" s="217"/>
      <c r="G58" s="217"/>
      <c r="H58" s="217"/>
    </row>
    <row r="59" spans="4:8" x14ac:dyDescent="0.35">
      <c r="H59" s="217"/>
    </row>
  </sheetData>
  <mergeCells count="42">
    <mergeCell ref="D39:E39"/>
    <mergeCell ref="D35:E35"/>
    <mergeCell ref="D38:E38"/>
    <mergeCell ref="C40:H40"/>
    <mergeCell ref="D37:H37"/>
    <mergeCell ref="D34:E34"/>
    <mergeCell ref="D36:E36"/>
    <mergeCell ref="C15:C16"/>
    <mergeCell ref="D32:E32"/>
    <mergeCell ref="D33:E33"/>
    <mergeCell ref="D31:E31"/>
    <mergeCell ref="D22:E22"/>
    <mergeCell ref="D20:E20"/>
    <mergeCell ref="D30:E30"/>
    <mergeCell ref="D26:E26"/>
    <mergeCell ref="D27:E27"/>
    <mergeCell ref="D28:E28"/>
    <mergeCell ref="D29:E29"/>
    <mergeCell ref="D18:E18"/>
    <mergeCell ref="D16:E16"/>
    <mergeCell ref="D21:E21"/>
    <mergeCell ref="D11:E11"/>
    <mergeCell ref="D12:E12"/>
    <mergeCell ref="D14:E14"/>
    <mergeCell ref="D15:E15"/>
    <mergeCell ref="D17:E17"/>
    <mergeCell ref="K36:U36"/>
    <mergeCell ref="K35:S35"/>
    <mergeCell ref="P8:T8"/>
    <mergeCell ref="C3:H3"/>
    <mergeCell ref="C4:H4"/>
    <mergeCell ref="C5:H5"/>
    <mergeCell ref="D7:E7"/>
    <mergeCell ref="D8:E8"/>
    <mergeCell ref="C6:D6"/>
    <mergeCell ref="D9:E9"/>
    <mergeCell ref="D10:E10"/>
    <mergeCell ref="D25:E25"/>
    <mergeCell ref="D19:E19"/>
    <mergeCell ref="D13:E13"/>
    <mergeCell ref="D23:E23"/>
    <mergeCell ref="D24:E24"/>
  </mergeCells>
  <pageMargins left="0.25" right="0.25" top="0.17" bottom="0.17" header="0.17" footer="0.17"/>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9"/>
  <sheetViews>
    <sheetView topLeftCell="A25" zoomScale="90" zoomScaleNormal="90" workbookViewId="0">
      <selection activeCell="D28" sqref="D28"/>
    </sheetView>
  </sheetViews>
  <sheetFormatPr defaultColWidth="8.7265625" defaultRowHeight="14.5" x14ac:dyDescent="0.35"/>
  <cols>
    <col min="1" max="1" width="1.453125" customWidth="1"/>
    <col min="2" max="2" width="2" customWidth="1"/>
    <col min="3" max="3" width="43" customWidth="1"/>
    <col min="4" max="4" width="77.26953125" customWidth="1"/>
    <col min="5" max="5" width="2.453125" customWidth="1"/>
    <col min="6" max="6" width="1.453125" customWidth="1"/>
    <col min="7" max="7" width="54.26953125" customWidth="1"/>
    <col min="8" max="8" width="8.7265625" style="288"/>
  </cols>
  <sheetData>
    <row r="1" spans="2:11" ht="5.65" customHeight="1" thickBot="1" x14ac:dyDescent="0.4"/>
    <row r="2" spans="2:11" ht="15" thickBot="1" x14ac:dyDescent="0.4">
      <c r="B2" s="54"/>
      <c r="C2" s="30"/>
      <c r="D2" s="30"/>
      <c r="E2" s="31"/>
    </row>
    <row r="3" spans="2:11" ht="18" thickBot="1" x14ac:dyDescent="0.4">
      <c r="B3" s="55"/>
      <c r="C3" s="491" t="s">
        <v>257</v>
      </c>
      <c r="D3" s="492"/>
      <c r="E3" s="56"/>
    </row>
    <row r="4" spans="2:11" x14ac:dyDescent="0.35">
      <c r="B4" s="55"/>
      <c r="C4" s="57"/>
      <c r="D4" s="57"/>
      <c r="E4" s="56"/>
    </row>
    <row r="5" spans="2:11" ht="15" thickBot="1" x14ac:dyDescent="0.4">
      <c r="B5" s="55"/>
      <c r="C5" s="58" t="s">
        <v>292</v>
      </c>
      <c r="D5" s="57"/>
      <c r="E5" s="56"/>
    </row>
    <row r="6" spans="2:11" ht="15" thickBot="1" x14ac:dyDescent="0.4">
      <c r="B6" s="55"/>
      <c r="C6" s="65" t="s">
        <v>258</v>
      </c>
      <c r="D6" s="66" t="s">
        <v>259</v>
      </c>
      <c r="E6" s="56"/>
    </row>
    <row r="7" spans="2:11" ht="210.5" thickBot="1" x14ac:dyDescent="0.4">
      <c r="B7" s="55"/>
      <c r="C7" s="59" t="s">
        <v>296</v>
      </c>
      <c r="D7" s="309" t="s">
        <v>902</v>
      </c>
      <c r="E7" s="56"/>
      <c r="G7" s="294"/>
      <c r="K7" s="301"/>
    </row>
    <row r="8" spans="2:11" ht="224.5" thickBot="1" x14ac:dyDescent="0.4">
      <c r="B8" s="55"/>
      <c r="C8" s="61" t="s">
        <v>297</v>
      </c>
      <c r="D8" s="264" t="s">
        <v>967</v>
      </c>
      <c r="E8" s="56"/>
    </row>
    <row r="9" spans="2:11" ht="182.5" thickBot="1" x14ac:dyDescent="0.4">
      <c r="B9" s="55"/>
      <c r="C9" s="62" t="s">
        <v>260</v>
      </c>
      <c r="D9" s="266" t="s">
        <v>905</v>
      </c>
      <c r="E9" s="56" t="s">
        <v>825</v>
      </c>
    </row>
    <row r="10" spans="2:11" ht="196.5" thickBot="1" x14ac:dyDescent="0.4">
      <c r="B10" s="55"/>
      <c r="C10" s="59" t="s">
        <v>273</v>
      </c>
      <c r="D10" s="60" t="s">
        <v>957</v>
      </c>
      <c r="E10" s="56"/>
    </row>
    <row r="11" spans="2:11" x14ac:dyDescent="0.35">
      <c r="B11" s="55"/>
      <c r="C11" s="57"/>
      <c r="D11" s="57"/>
      <c r="E11" s="56"/>
    </row>
    <row r="12" spans="2:11" ht="15" thickBot="1" x14ac:dyDescent="0.4">
      <c r="B12" s="55"/>
      <c r="C12" s="493" t="s">
        <v>293</v>
      </c>
      <c r="D12" s="493"/>
      <c r="E12" s="56"/>
    </row>
    <row r="13" spans="2:11" ht="15" thickBot="1" x14ac:dyDescent="0.4">
      <c r="B13" s="55"/>
      <c r="C13" s="67" t="s">
        <v>261</v>
      </c>
      <c r="D13" s="67" t="s">
        <v>259</v>
      </c>
      <c r="E13" s="56"/>
    </row>
    <row r="14" spans="2:11" ht="15" thickBot="1" x14ac:dyDescent="0.4">
      <c r="B14" s="55"/>
      <c r="C14" s="490" t="s">
        <v>294</v>
      </c>
      <c r="D14" s="490"/>
      <c r="E14" s="56"/>
    </row>
    <row r="15" spans="2:11" ht="238.5" thickBot="1" x14ac:dyDescent="0.4">
      <c r="B15" s="55"/>
      <c r="C15" s="62" t="s">
        <v>298</v>
      </c>
      <c r="D15" s="256" t="s">
        <v>968</v>
      </c>
      <c r="E15" s="56"/>
      <c r="G15" s="299"/>
    </row>
    <row r="16" spans="2:11" ht="72.400000000000006" customHeight="1" thickBot="1" x14ac:dyDescent="0.4">
      <c r="B16" s="55"/>
      <c r="C16" s="62" t="s">
        <v>299</v>
      </c>
      <c r="D16" s="256" t="s">
        <v>852</v>
      </c>
      <c r="E16" s="56"/>
    </row>
    <row r="17" spans="2:5" ht="15" thickBot="1" x14ac:dyDescent="0.4">
      <c r="B17" s="55"/>
      <c r="C17" s="490" t="s">
        <v>295</v>
      </c>
      <c r="D17" s="490"/>
      <c r="E17" s="56"/>
    </row>
    <row r="18" spans="2:5" ht="252" customHeight="1" thickBot="1" x14ac:dyDescent="0.4">
      <c r="B18" s="55"/>
      <c r="C18" s="62" t="s">
        <v>300</v>
      </c>
      <c r="D18" s="256" t="s">
        <v>963</v>
      </c>
      <c r="E18" s="56"/>
    </row>
    <row r="19" spans="2:5" ht="125.65" customHeight="1" thickBot="1" x14ac:dyDescent="0.4">
      <c r="B19" s="55"/>
      <c r="C19" s="62" t="s">
        <v>291</v>
      </c>
      <c r="D19" s="256" t="s">
        <v>958</v>
      </c>
      <c r="E19" s="56"/>
    </row>
    <row r="20" spans="2:5" ht="15" thickBot="1" x14ac:dyDescent="0.4">
      <c r="B20" s="55"/>
      <c r="C20" s="490" t="s">
        <v>262</v>
      </c>
      <c r="D20" s="490"/>
      <c r="E20" s="56"/>
    </row>
    <row r="21" spans="2:5" ht="55.9" customHeight="1" thickBot="1" x14ac:dyDescent="0.4">
      <c r="B21" s="55"/>
      <c r="C21" s="63" t="s">
        <v>263</v>
      </c>
      <c r="D21" s="256" t="s">
        <v>849</v>
      </c>
      <c r="E21" s="56"/>
    </row>
    <row r="22" spans="2:5" ht="266.5" thickBot="1" x14ac:dyDescent="0.4">
      <c r="B22" s="55"/>
      <c r="C22" s="63" t="s">
        <v>264</v>
      </c>
      <c r="D22" s="256" t="s">
        <v>959</v>
      </c>
      <c r="E22" s="56"/>
    </row>
    <row r="23" spans="2:5" ht="46.15" customHeight="1" thickBot="1" x14ac:dyDescent="0.4">
      <c r="B23" s="55"/>
      <c r="C23" s="63" t="s">
        <v>265</v>
      </c>
      <c r="D23" s="63" t="s">
        <v>956</v>
      </c>
      <c r="E23" s="56"/>
    </row>
    <row r="24" spans="2:5" ht="15" thickBot="1" x14ac:dyDescent="0.4">
      <c r="B24" s="55"/>
      <c r="C24" s="490" t="s">
        <v>266</v>
      </c>
      <c r="D24" s="490"/>
      <c r="E24" s="56"/>
    </row>
    <row r="25" spans="2:5" ht="88.5" customHeight="1" thickBot="1" x14ac:dyDescent="0.4">
      <c r="B25" s="55"/>
      <c r="C25" s="62" t="s">
        <v>301</v>
      </c>
      <c r="D25" s="254" t="s">
        <v>955</v>
      </c>
      <c r="E25" s="56"/>
    </row>
    <row r="26" spans="2:5" ht="112.9" customHeight="1" thickBot="1" x14ac:dyDescent="0.4">
      <c r="B26" s="55"/>
      <c r="C26" s="62" t="s">
        <v>302</v>
      </c>
      <c r="D26" s="254" t="s">
        <v>969</v>
      </c>
      <c r="E26" s="56"/>
    </row>
    <row r="27" spans="2:5" ht="84" customHeight="1" thickBot="1" x14ac:dyDescent="0.4">
      <c r="B27" s="55"/>
      <c r="C27" s="62" t="s">
        <v>267</v>
      </c>
      <c r="D27" s="255" t="s">
        <v>850</v>
      </c>
      <c r="E27" s="56"/>
    </row>
    <row r="28" spans="2:5" ht="133.15" customHeight="1" thickBot="1" x14ac:dyDescent="0.4">
      <c r="B28" s="55"/>
      <c r="C28" s="62" t="s">
        <v>303</v>
      </c>
      <c r="D28" s="256" t="s">
        <v>842</v>
      </c>
      <c r="E28" s="56"/>
    </row>
    <row r="29" spans="2:5" ht="15" thickBot="1" x14ac:dyDescent="0.4">
      <c r="B29" s="81"/>
      <c r="C29" s="64"/>
      <c r="D29" s="64"/>
      <c r="E29" s="8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7"/>
  <sheetViews>
    <sheetView showGridLines="0" topLeftCell="N90" zoomScale="90" zoomScaleNormal="90" workbookViewId="0">
      <selection activeCell="O99" sqref="O99:O100"/>
    </sheetView>
  </sheetViews>
  <sheetFormatPr defaultColWidth="9.26953125" defaultRowHeight="14.5" outlineLevelRow="1" x14ac:dyDescent="0.35"/>
  <cols>
    <col min="1" max="1" width="3" style="83" customWidth="1"/>
    <col min="2" max="2" width="28.54296875" style="83" customWidth="1"/>
    <col min="3" max="3" width="50.54296875" style="83" customWidth="1"/>
    <col min="4" max="4" width="34.453125" style="83" customWidth="1"/>
    <col min="5" max="5" width="32" style="83" customWidth="1"/>
    <col min="6" max="6" width="26.54296875" style="83" customWidth="1"/>
    <col min="7" max="7" width="26.453125" style="83" bestFit="1" customWidth="1"/>
    <col min="8" max="8" width="32.54296875" style="83" customWidth="1"/>
    <col min="9" max="9" width="31.54296875" style="83" customWidth="1"/>
    <col min="10" max="10" width="25.7265625" style="83" customWidth="1"/>
    <col min="11" max="11" width="31" style="83" bestFit="1" customWidth="1"/>
    <col min="12" max="12" width="30.453125" style="83" customWidth="1"/>
    <col min="13" max="13" width="34.26953125" style="83" customWidth="1"/>
    <col min="14" max="14" width="25" style="83" customWidth="1"/>
    <col min="15" max="15" width="25.7265625" style="83" bestFit="1" customWidth="1"/>
    <col min="16" max="16" width="30.453125" style="83" customWidth="1"/>
    <col min="17" max="17" width="33.54296875" style="83" customWidth="1"/>
    <col min="18" max="18" width="24.453125" style="83" customWidth="1"/>
    <col min="19" max="19" width="23.26953125" style="83" bestFit="1" customWidth="1"/>
    <col min="20" max="20" width="27.54296875" style="83" customWidth="1"/>
    <col min="21" max="16384" width="9.26953125" style="83"/>
  </cols>
  <sheetData>
    <row r="1" spans="2:19" ht="15" thickBot="1" x14ac:dyDescent="0.4"/>
    <row r="2" spans="2:19" ht="26" x14ac:dyDescent="0.35">
      <c r="B2" s="51"/>
      <c r="C2" s="521"/>
      <c r="D2" s="521"/>
      <c r="E2" s="521"/>
      <c r="F2" s="521"/>
      <c r="G2" s="521"/>
      <c r="H2" s="45"/>
      <c r="I2" s="45"/>
      <c r="J2" s="45"/>
      <c r="K2" s="45"/>
      <c r="L2" s="45"/>
      <c r="M2" s="45"/>
      <c r="N2" s="45"/>
      <c r="O2" s="45"/>
      <c r="P2" s="45"/>
      <c r="Q2" s="45"/>
      <c r="R2" s="45"/>
      <c r="S2" s="46"/>
    </row>
    <row r="3" spans="2:19" ht="26" x14ac:dyDescent="0.35">
      <c r="B3" s="52"/>
      <c r="C3" s="527" t="s">
        <v>283</v>
      </c>
      <c r="D3" s="528"/>
      <c r="E3" s="528"/>
      <c r="F3" s="528"/>
      <c r="G3" s="529"/>
      <c r="H3" s="48"/>
      <c r="I3" s="48"/>
      <c r="J3" s="48"/>
      <c r="K3" s="48"/>
      <c r="L3" s="48"/>
      <c r="M3" s="48"/>
      <c r="N3" s="48"/>
      <c r="O3" s="48"/>
      <c r="P3" s="48"/>
      <c r="Q3" s="48"/>
      <c r="R3" s="48"/>
      <c r="S3" s="50"/>
    </row>
    <row r="4" spans="2:19" ht="26" x14ac:dyDescent="0.35">
      <c r="B4" s="52"/>
      <c r="C4" s="53"/>
      <c r="D4" s="53"/>
      <c r="E4" s="53"/>
      <c r="F4" s="53"/>
      <c r="G4" s="53"/>
      <c r="H4" s="48"/>
      <c r="I4" s="48"/>
      <c r="J4" s="48"/>
      <c r="K4" s="48"/>
      <c r="L4" s="48"/>
      <c r="M4" s="48"/>
      <c r="N4" s="48"/>
      <c r="O4" s="48"/>
      <c r="P4" s="48"/>
      <c r="Q4" s="48"/>
      <c r="R4" s="48"/>
      <c r="S4" s="50"/>
    </row>
    <row r="5" spans="2:19" ht="15" thickBot="1" x14ac:dyDescent="0.4">
      <c r="B5" s="47"/>
      <c r="C5" s="48"/>
      <c r="D5" s="48"/>
      <c r="E5" s="48"/>
      <c r="F5" s="48"/>
      <c r="G5" s="48"/>
      <c r="H5" s="48"/>
      <c r="I5" s="48"/>
      <c r="J5" s="48"/>
      <c r="K5" s="48"/>
      <c r="L5" s="48"/>
      <c r="M5" s="48"/>
      <c r="N5" s="48"/>
      <c r="O5" s="48"/>
      <c r="P5" s="48"/>
      <c r="Q5" s="48"/>
      <c r="R5" s="48"/>
      <c r="S5" s="50"/>
    </row>
    <row r="6" spans="2:19" ht="34.5" customHeight="1" thickBot="1" x14ac:dyDescent="0.4">
      <c r="B6" s="522" t="s">
        <v>600</v>
      </c>
      <c r="C6" s="523"/>
      <c r="D6" s="523"/>
      <c r="E6" s="523"/>
      <c r="F6" s="523"/>
      <c r="G6" s="523"/>
      <c r="H6" s="178"/>
      <c r="I6" s="178"/>
      <c r="J6" s="178"/>
      <c r="K6" s="178"/>
      <c r="L6" s="178"/>
      <c r="M6" s="178"/>
      <c r="N6" s="178"/>
      <c r="O6" s="178"/>
      <c r="P6" s="178"/>
      <c r="Q6" s="178"/>
      <c r="R6" s="178"/>
      <c r="S6" s="179"/>
    </row>
    <row r="7" spans="2:19" ht="15.75" customHeight="1" x14ac:dyDescent="0.35">
      <c r="B7" s="522" t="s">
        <v>662</v>
      </c>
      <c r="C7" s="524"/>
      <c r="D7" s="524"/>
      <c r="E7" s="524"/>
      <c r="F7" s="524"/>
      <c r="G7" s="524"/>
      <c r="H7" s="178"/>
      <c r="I7" s="178"/>
      <c r="J7" s="178"/>
      <c r="K7" s="178"/>
      <c r="L7" s="178"/>
      <c r="M7" s="178"/>
      <c r="N7" s="178"/>
      <c r="O7" s="178"/>
      <c r="P7" s="178"/>
      <c r="Q7" s="178"/>
      <c r="R7" s="178"/>
      <c r="S7" s="179"/>
    </row>
    <row r="8" spans="2:19" ht="15.75" customHeight="1" thickBot="1" x14ac:dyDescent="0.4">
      <c r="B8" s="525" t="s">
        <v>240</v>
      </c>
      <c r="C8" s="526"/>
      <c r="D8" s="526"/>
      <c r="E8" s="526"/>
      <c r="F8" s="526"/>
      <c r="G8" s="526"/>
      <c r="H8" s="293"/>
      <c r="I8" s="180"/>
      <c r="J8" s="180"/>
      <c r="K8" s="180"/>
      <c r="L8" s="180"/>
      <c r="M8" s="180"/>
      <c r="N8" s="180"/>
      <c r="O8" s="180"/>
      <c r="P8" s="180"/>
      <c r="Q8" s="180"/>
      <c r="R8" s="180"/>
      <c r="S8" s="181"/>
    </row>
    <row r="10" spans="2:19" ht="21" x14ac:dyDescent="0.5">
      <c r="B10" s="606" t="s">
        <v>306</v>
      </c>
      <c r="C10" s="606"/>
    </row>
    <row r="11" spans="2:19" ht="15" thickBot="1" x14ac:dyDescent="0.4"/>
    <row r="12" spans="2:19" ht="15" customHeight="1" thickBot="1" x14ac:dyDescent="0.4">
      <c r="B12" s="184" t="s">
        <v>307</v>
      </c>
      <c r="C12" s="84" t="s">
        <v>699</v>
      </c>
    </row>
    <row r="13" spans="2:19" ht="15.75" customHeight="1" thickBot="1" x14ac:dyDescent="0.4">
      <c r="B13" s="184" t="s">
        <v>276</v>
      </c>
      <c r="C13" s="84" t="s">
        <v>719</v>
      </c>
    </row>
    <row r="14" spans="2:19" ht="15.75" customHeight="1" thickBot="1" x14ac:dyDescent="0.4">
      <c r="B14" s="184" t="s">
        <v>663</v>
      </c>
      <c r="C14" s="84" t="s">
        <v>601</v>
      </c>
      <c r="D14" s="292"/>
    </row>
    <row r="15" spans="2:19" ht="15.75" customHeight="1" thickBot="1" x14ac:dyDescent="0.4">
      <c r="B15" s="184" t="s">
        <v>308</v>
      </c>
      <c r="C15" s="84" t="s">
        <v>118</v>
      </c>
    </row>
    <row r="16" spans="2:19" ht="15" thickBot="1" x14ac:dyDescent="0.4">
      <c r="B16" s="184" t="s">
        <v>309</v>
      </c>
      <c r="C16" s="84" t="s">
        <v>606</v>
      </c>
    </row>
    <row r="17" spans="2:19" ht="15" thickBot="1" x14ac:dyDescent="0.4">
      <c r="B17" s="184" t="s">
        <v>310</v>
      </c>
      <c r="C17" s="84" t="s">
        <v>477</v>
      </c>
    </row>
    <row r="18" spans="2:19" ht="15" thickBot="1" x14ac:dyDescent="0.4"/>
    <row r="19" spans="2:19" ht="15" thickBot="1" x14ac:dyDescent="0.4">
      <c r="D19" s="505" t="s">
        <v>311</v>
      </c>
      <c r="E19" s="506"/>
      <c r="F19" s="506"/>
      <c r="G19" s="507"/>
      <c r="H19" s="505" t="s">
        <v>312</v>
      </c>
      <c r="I19" s="506"/>
      <c r="J19" s="506"/>
      <c r="K19" s="507"/>
      <c r="L19" s="505" t="s">
        <v>313</v>
      </c>
      <c r="M19" s="506"/>
      <c r="N19" s="506"/>
      <c r="O19" s="507"/>
      <c r="P19" s="505" t="s">
        <v>314</v>
      </c>
      <c r="Q19" s="506"/>
      <c r="R19" s="506"/>
      <c r="S19" s="507"/>
    </row>
    <row r="20" spans="2:19" ht="45" customHeight="1" thickBot="1" x14ac:dyDescent="0.4">
      <c r="B20" s="532" t="s">
        <v>315</v>
      </c>
      <c r="C20" s="607" t="s">
        <v>316</v>
      </c>
      <c r="D20" s="85"/>
      <c r="E20" s="86" t="s">
        <v>317</v>
      </c>
      <c r="F20" s="87" t="s">
        <v>318</v>
      </c>
      <c r="G20" s="88" t="s">
        <v>319</v>
      </c>
      <c r="H20" s="85"/>
      <c r="I20" s="86" t="s">
        <v>317</v>
      </c>
      <c r="J20" s="87" t="s">
        <v>318</v>
      </c>
      <c r="K20" s="88" t="s">
        <v>319</v>
      </c>
      <c r="L20" s="85"/>
      <c r="M20" s="86" t="s">
        <v>317</v>
      </c>
      <c r="N20" s="87" t="s">
        <v>318</v>
      </c>
      <c r="O20" s="88" t="s">
        <v>319</v>
      </c>
      <c r="P20" s="85"/>
      <c r="Q20" s="86" t="s">
        <v>317</v>
      </c>
      <c r="R20" s="87" t="s">
        <v>318</v>
      </c>
      <c r="S20" s="88" t="s">
        <v>319</v>
      </c>
    </row>
    <row r="21" spans="2:19" ht="40.5" customHeight="1" x14ac:dyDescent="0.35">
      <c r="B21" s="541"/>
      <c r="C21" s="608"/>
      <c r="D21" s="89" t="s">
        <v>320</v>
      </c>
      <c r="E21" s="90">
        <v>186718</v>
      </c>
      <c r="F21" s="91">
        <v>37368</v>
      </c>
      <c r="G21" s="92">
        <f>E21-F21</f>
        <v>149350</v>
      </c>
      <c r="H21" s="93" t="s">
        <v>320</v>
      </c>
      <c r="I21" s="94">
        <f>J21+K21</f>
        <v>160590</v>
      </c>
      <c r="J21" s="95">
        <v>23670</v>
      </c>
      <c r="K21" s="95">
        <v>136920</v>
      </c>
      <c r="L21" s="89" t="s">
        <v>320</v>
      </c>
      <c r="M21" s="94">
        <f>N21+O21</f>
        <v>144769</v>
      </c>
      <c r="N21" s="95">
        <v>20848</v>
      </c>
      <c r="O21" s="95">
        <v>123921</v>
      </c>
      <c r="P21" s="89" t="s">
        <v>320</v>
      </c>
      <c r="Q21" s="94">
        <f>31921*6</f>
        <v>191526</v>
      </c>
      <c r="R21" s="95">
        <v>31921</v>
      </c>
      <c r="S21" s="96">
        <f>Q21-R21</f>
        <v>159605</v>
      </c>
    </row>
    <row r="22" spans="2:19" ht="39.75" customHeight="1" x14ac:dyDescent="0.35">
      <c r="B22" s="541"/>
      <c r="C22" s="608"/>
      <c r="D22" s="97" t="s">
        <v>321</v>
      </c>
      <c r="E22" s="98">
        <v>0.59150000000000003</v>
      </c>
      <c r="F22" s="98"/>
      <c r="G22" s="99"/>
      <c r="H22" s="100" t="s">
        <v>321</v>
      </c>
      <c r="I22" s="101">
        <v>0.5</v>
      </c>
      <c r="J22" s="101">
        <v>0.5</v>
      </c>
      <c r="K22" s="102">
        <v>0.5</v>
      </c>
      <c r="L22" s="97" t="s">
        <v>321</v>
      </c>
      <c r="M22" s="101">
        <v>0.61</v>
      </c>
      <c r="N22" s="101">
        <v>0.61</v>
      </c>
      <c r="O22" s="101">
        <v>0.61</v>
      </c>
      <c r="P22" s="97" t="s">
        <v>321</v>
      </c>
      <c r="Q22" s="101">
        <v>0.63</v>
      </c>
      <c r="R22" s="101">
        <v>0.63</v>
      </c>
      <c r="S22" s="102">
        <v>0.63</v>
      </c>
    </row>
    <row r="23" spans="2:19" ht="37.5" customHeight="1" x14ac:dyDescent="0.35">
      <c r="B23" s="533"/>
      <c r="C23" s="609"/>
      <c r="D23" s="97" t="s">
        <v>322</v>
      </c>
      <c r="E23" s="98">
        <v>0.436</v>
      </c>
      <c r="F23" s="98"/>
      <c r="G23" s="99"/>
      <c r="H23" s="100" t="s">
        <v>322</v>
      </c>
      <c r="I23" s="101">
        <v>0.08</v>
      </c>
      <c r="J23" s="101">
        <v>0.08</v>
      </c>
      <c r="K23" s="102">
        <v>0.08</v>
      </c>
      <c r="L23" s="97" t="s">
        <v>322</v>
      </c>
      <c r="M23" s="101">
        <v>0.2</v>
      </c>
      <c r="N23" s="101">
        <v>0.2</v>
      </c>
      <c r="O23" s="102">
        <v>0.2</v>
      </c>
      <c r="P23" s="97" t="s">
        <v>322</v>
      </c>
      <c r="Q23" s="101">
        <v>0.2</v>
      </c>
      <c r="R23" s="101">
        <v>0.2</v>
      </c>
      <c r="S23" s="102">
        <v>0.2</v>
      </c>
    </row>
    <row r="24" spans="2:19" ht="15" thickBot="1" x14ac:dyDescent="0.4">
      <c r="B24" s="103"/>
      <c r="C24" s="103"/>
      <c r="Q24" s="104"/>
      <c r="R24" s="104"/>
      <c r="S24" s="104"/>
    </row>
    <row r="25" spans="2:19" ht="30" customHeight="1" thickBot="1" x14ac:dyDescent="0.4">
      <c r="B25" s="103"/>
      <c r="C25" s="103"/>
      <c r="D25" s="505" t="s">
        <v>311</v>
      </c>
      <c r="E25" s="506"/>
      <c r="F25" s="506"/>
      <c r="G25" s="507"/>
      <c r="H25" s="505" t="s">
        <v>312</v>
      </c>
      <c r="I25" s="506"/>
      <c r="J25" s="506"/>
      <c r="K25" s="507"/>
      <c r="L25" s="505" t="s">
        <v>313</v>
      </c>
      <c r="M25" s="506"/>
      <c r="N25" s="506"/>
      <c r="O25" s="507"/>
      <c r="P25" s="505" t="s">
        <v>314</v>
      </c>
      <c r="Q25" s="506"/>
      <c r="R25" s="506"/>
      <c r="S25" s="507"/>
    </row>
    <row r="26" spans="2:19" ht="47.25" customHeight="1" x14ac:dyDescent="0.35">
      <c r="B26" s="532" t="s">
        <v>323</v>
      </c>
      <c r="C26" s="532" t="s">
        <v>324</v>
      </c>
      <c r="D26" s="582" t="s">
        <v>325</v>
      </c>
      <c r="E26" s="571"/>
      <c r="F26" s="105" t="s">
        <v>326</v>
      </c>
      <c r="G26" s="106" t="s">
        <v>327</v>
      </c>
      <c r="H26" s="582" t="s">
        <v>325</v>
      </c>
      <c r="I26" s="571"/>
      <c r="J26" s="105" t="s">
        <v>326</v>
      </c>
      <c r="K26" s="106" t="s">
        <v>327</v>
      </c>
      <c r="L26" s="582" t="s">
        <v>325</v>
      </c>
      <c r="M26" s="571"/>
      <c r="N26" s="105" t="s">
        <v>326</v>
      </c>
      <c r="O26" s="106" t="s">
        <v>327</v>
      </c>
      <c r="P26" s="582" t="s">
        <v>325</v>
      </c>
      <c r="Q26" s="571"/>
      <c r="R26" s="105" t="s">
        <v>326</v>
      </c>
      <c r="S26" s="106" t="s">
        <v>327</v>
      </c>
    </row>
    <row r="27" spans="2:19" ht="51" customHeight="1" x14ac:dyDescent="0.35">
      <c r="B27" s="541"/>
      <c r="C27" s="541"/>
      <c r="D27" s="107" t="s">
        <v>320</v>
      </c>
      <c r="E27" s="108"/>
      <c r="F27" s="595"/>
      <c r="G27" s="597"/>
      <c r="H27" s="107" t="s">
        <v>320</v>
      </c>
      <c r="I27" s="109"/>
      <c r="J27" s="599"/>
      <c r="K27" s="601"/>
      <c r="L27" s="107" t="s">
        <v>320</v>
      </c>
      <c r="M27" s="109"/>
      <c r="N27" s="599"/>
      <c r="O27" s="601"/>
      <c r="P27" s="107" t="s">
        <v>320</v>
      </c>
      <c r="Q27" s="109"/>
      <c r="R27" s="599"/>
      <c r="S27" s="601"/>
    </row>
    <row r="28" spans="2:19" ht="51" customHeight="1" x14ac:dyDescent="0.35">
      <c r="B28" s="533"/>
      <c r="C28" s="533"/>
      <c r="D28" s="110" t="s">
        <v>328</v>
      </c>
      <c r="E28" s="111"/>
      <c r="F28" s="596"/>
      <c r="G28" s="598"/>
      <c r="H28" s="110" t="s">
        <v>328</v>
      </c>
      <c r="I28" s="112"/>
      <c r="J28" s="600"/>
      <c r="K28" s="602"/>
      <c r="L28" s="110" t="s">
        <v>328</v>
      </c>
      <c r="M28" s="112"/>
      <c r="N28" s="600"/>
      <c r="O28" s="602"/>
      <c r="P28" s="110" t="s">
        <v>328</v>
      </c>
      <c r="Q28" s="112"/>
      <c r="R28" s="600"/>
      <c r="S28" s="602"/>
    </row>
    <row r="29" spans="2:19" ht="33.75" customHeight="1" x14ac:dyDescent="0.35">
      <c r="B29" s="538" t="s">
        <v>329</v>
      </c>
      <c r="C29" s="603" t="s">
        <v>330</v>
      </c>
      <c r="D29" s="113" t="s">
        <v>331</v>
      </c>
      <c r="E29" s="114" t="s">
        <v>310</v>
      </c>
      <c r="F29" s="114" t="s">
        <v>332</v>
      </c>
      <c r="G29" s="115" t="s">
        <v>333</v>
      </c>
      <c r="H29" s="113" t="s">
        <v>331</v>
      </c>
      <c r="I29" s="114" t="s">
        <v>310</v>
      </c>
      <c r="J29" s="114" t="s">
        <v>332</v>
      </c>
      <c r="K29" s="115" t="s">
        <v>333</v>
      </c>
      <c r="L29" s="113" t="s">
        <v>331</v>
      </c>
      <c r="M29" s="114" t="s">
        <v>310</v>
      </c>
      <c r="N29" s="114" t="s">
        <v>332</v>
      </c>
      <c r="O29" s="115" t="s">
        <v>333</v>
      </c>
      <c r="P29" s="113" t="s">
        <v>331</v>
      </c>
      <c r="Q29" s="114" t="s">
        <v>310</v>
      </c>
      <c r="R29" s="114" t="s">
        <v>332</v>
      </c>
      <c r="S29" s="115" t="s">
        <v>333</v>
      </c>
    </row>
    <row r="30" spans="2:19" ht="30" customHeight="1" x14ac:dyDescent="0.35">
      <c r="B30" s="539"/>
      <c r="C30" s="604"/>
      <c r="D30" s="116"/>
      <c r="E30" s="117"/>
      <c r="F30" s="117"/>
      <c r="G30" s="118"/>
      <c r="H30" s="119"/>
      <c r="I30" s="120"/>
      <c r="J30" s="119"/>
      <c r="K30" s="121"/>
      <c r="L30" s="119"/>
      <c r="M30" s="120"/>
      <c r="N30" s="119"/>
      <c r="O30" s="121"/>
      <c r="P30" s="119"/>
      <c r="Q30" s="120"/>
      <c r="R30" s="119"/>
      <c r="S30" s="121"/>
    </row>
    <row r="31" spans="2:19" ht="36.75" hidden="1" customHeight="1" outlineLevel="1" x14ac:dyDescent="0.35">
      <c r="B31" s="539"/>
      <c r="C31" s="604"/>
      <c r="D31" s="113" t="s">
        <v>331</v>
      </c>
      <c r="E31" s="114" t="s">
        <v>310</v>
      </c>
      <c r="F31" s="114" t="s">
        <v>332</v>
      </c>
      <c r="G31" s="115" t="s">
        <v>333</v>
      </c>
      <c r="H31" s="113" t="s">
        <v>331</v>
      </c>
      <c r="I31" s="114" t="s">
        <v>310</v>
      </c>
      <c r="J31" s="114" t="s">
        <v>332</v>
      </c>
      <c r="K31" s="115" t="s">
        <v>333</v>
      </c>
      <c r="L31" s="113" t="s">
        <v>331</v>
      </c>
      <c r="M31" s="114" t="s">
        <v>310</v>
      </c>
      <c r="N31" s="114" t="s">
        <v>332</v>
      </c>
      <c r="O31" s="115" t="s">
        <v>333</v>
      </c>
      <c r="P31" s="113" t="s">
        <v>331</v>
      </c>
      <c r="Q31" s="114" t="s">
        <v>310</v>
      </c>
      <c r="R31" s="114" t="s">
        <v>332</v>
      </c>
      <c r="S31" s="115" t="s">
        <v>333</v>
      </c>
    </row>
    <row r="32" spans="2:19" ht="30" hidden="1" customHeight="1" outlineLevel="1" x14ac:dyDescent="0.35">
      <c r="B32" s="539"/>
      <c r="C32" s="604"/>
      <c r="D32" s="116"/>
      <c r="E32" s="117"/>
      <c r="F32" s="117"/>
      <c r="G32" s="118"/>
      <c r="H32" s="119"/>
      <c r="I32" s="120"/>
      <c r="J32" s="119"/>
      <c r="K32" s="121"/>
      <c r="L32" s="119"/>
      <c r="M32" s="120"/>
      <c r="N32" s="119"/>
      <c r="O32" s="121"/>
      <c r="P32" s="119"/>
      <c r="Q32" s="120"/>
      <c r="R32" s="119"/>
      <c r="S32" s="121"/>
    </row>
    <row r="33" spans="2:19" ht="36" hidden="1" customHeight="1" outlineLevel="1" x14ac:dyDescent="0.35">
      <c r="B33" s="539"/>
      <c r="C33" s="604"/>
      <c r="D33" s="113" t="s">
        <v>331</v>
      </c>
      <c r="E33" s="114" t="s">
        <v>310</v>
      </c>
      <c r="F33" s="114" t="s">
        <v>332</v>
      </c>
      <c r="G33" s="115" t="s">
        <v>333</v>
      </c>
      <c r="H33" s="113" t="s">
        <v>331</v>
      </c>
      <c r="I33" s="114" t="s">
        <v>310</v>
      </c>
      <c r="J33" s="114" t="s">
        <v>332</v>
      </c>
      <c r="K33" s="115" t="s">
        <v>333</v>
      </c>
      <c r="L33" s="113" t="s">
        <v>331</v>
      </c>
      <c r="M33" s="114" t="s">
        <v>310</v>
      </c>
      <c r="N33" s="114" t="s">
        <v>332</v>
      </c>
      <c r="O33" s="115" t="s">
        <v>333</v>
      </c>
      <c r="P33" s="113" t="s">
        <v>331</v>
      </c>
      <c r="Q33" s="114" t="s">
        <v>310</v>
      </c>
      <c r="R33" s="114" t="s">
        <v>332</v>
      </c>
      <c r="S33" s="115" t="s">
        <v>333</v>
      </c>
    </row>
    <row r="34" spans="2:19" ht="30" hidden="1" customHeight="1" outlineLevel="1" x14ac:dyDescent="0.35">
      <c r="B34" s="539"/>
      <c r="C34" s="604"/>
      <c r="D34" s="116"/>
      <c r="E34" s="117"/>
      <c r="F34" s="117"/>
      <c r="G34" s="118"/>
      <c r="H34" s="119"/>
      <c r="I34" s="120"/>
      <c r="J34" s="119"/>
      <c r="K34" s="121"/>
      <c r="L34" s="119"/>
      <c r="M34" s="120"/>
      <c r="N34" s="119"/>
      <c r="O34" s="121"/>
      <c r="P34" s="119"/>
      <c r="Q34" s="120"/>
      <c r="R34" s="119"/>
      <c r="S34" s="121"/>
    </row>
    <row r="35" spans="2:19" ht="39" hidden="1" customHeight="1" outlineLevel="1" x14ac:dyDescent="0.35">
      <c r="B35" s="539"/>
      <c r="C35" s="604"/>
      <c r="D35" s="113" t="s">
        <v>331</v>
      </c>
      <c r="E35" s="114" t="s">
        <v>310</v>
      </c>
      <c r="F35" s="114" t="s">
        <v>332</v>
      </c>
      <c r="G35" s="115" t="s">
        <v>333</v>
      </c>
      <c r="H35" s="113" t="s">
        <v>331</v>
      </c>
      <c r="I35" s="114" t="s">
        <v>310</v>
      </c>
      <c r="J35" s="114" t="s">
        <v>332</v>
      </c>
      <c r="K35" s="115" t="s">
        <v>333</v>
      </c>
      <c r="L35" s="113" t="s">
        <v>331</v>
      </c>
      <c r="M35" s="114" t="s">
        <v>310</v>
      </c>
      <c r="N35" s="114" t="s">
        <v>332</v>
      </c>
      <c r="O35" s="115" t="s">
        <v>333</v>
      </c>
      <c r="P35" s="113" t="s">
        <v>331</v>
      </c>
      <c r="Q35" s="114" t="s">
        <v>310</v>
      </c>
      <c r="R35" s="114" t="s">
        <v>332</v>
      </c>
      <c r="S35" s="115" t="s">
        <v>333</v>
      </c>
    </row>
    <row r="36" spans="2:19" ht="30" hidden="1" customHeight="1" outlineLevel="1" x14ac:dyDescent="0.35">
      <c r="B36" s="539"/>
      <c r="C36" s="604"/>
      <c r="D36" s="116"/>
      <c r="E36" s="117"/>
      <c r="F36" s="117"/>
      <c r="G36" s="118"/>
      <c r="H36" s="119"/>
      <c r="I36" s="120"/>
      <c r="J36" s="119"/>
      <c r="K36" s="121"/>
      <c r="L36" s="119"/>
      <c r="M36" s="120"/>
      <c r="N36" s="119"/>
      <c r="O36" s="121"/>
      <c r="P36" s="119"/>
      <c r="Q36" s="120"/>
      <c r="R36" s="119"/>
      <c r="S36" s="121"/>
    </row>
    <row r="37" spans="2:19" ht="36.75" hidden="1" customHeight="1" outlineLevel="1" x14ac:dyDescent="0.35">
      <c r="B37" s="539"/>
      <c r="C37" s="604"/>
      <c r="D37" s="113" t="s">
        <v>331</v>
      </c>
      <c r="E37" s="114" t="s">
        <v>310</v>
      </c>
      <c r="F37" s="114" t="s">
        <v>332</v>
      </c>
      <c r="G37" s="115" t="s">
        <v>333</v>
      </c>
      <c r="H37" s="113" t="s">
        <v>331</v>
      </c>
      <c r="I37" s="114" t="s">
        <v>310</v>
      </c>
      <c r="J37" s="114" t="s">
        <v>332</v>
      </c>
      <c r="K37" s="115" t="s">
        <v>333</v>
      </c>
      <c r="L37" s="113" t="s">
        <v>331</v>
      </c>
      <c r="M37" s="114" t="s">
        <v>310</v>
      </c>
      <c r="N37" s="114" t="s">
        <v>332</v>
      </c>
      <c r="O37" s="115" t="s">
        <v>333</v>
      </c>
      <c r="P37" s="113" t="s">
        <v>331</v>
      </c>
      <c r="Q37" s="114" t="s">
        <v>310</v>
      </c>
      <c r="R37" s="114" t="s">
        <v>332</v>
      </c>
      <c r="S37" s="115" t="s">
        <v>333</v>
      </c>
    </row>
    <row r="38" spans="2:19" ht="30" hidden="1" customHeight="1" outlineLevel="1" x14ac:dyDescent="0.35">
      <c r="B38" s="540"/>
      <c r="C38" s="605"/>
      <c r="D38" s="116"/>
      <c r="E38" s="117"/>
      <c r="F38" s="117"/>
      <c r="G38" s="118"/>
      <c r="H38" s="119"/>
      <c r="I38" s="120"/>
      <c r="J38" s="119"/>
      <c r="K38" s="121"/>
      <c r="L38" s="119"/>
      <c r="M38" s="120"/>
      <c r="N38" s="119"/>
      <c r="O38" s="121"/>
      <c r="P38" s="119"/>
      <c r="Q38" s="120"/>
      <c r="R38" s="119"/>
      <c r="S38" s="121"/>
    </row>
    <row r="39" spans="2:19" ht="30" customHeight="1" collapsed="1" x14ac:dyDescent="0.35">
      <c r="B39" s="538" t="s">
        <v>334</v>
      </c>
      <c r="C39" s="538" t="s">
        <v>335</v>
      </c>
      <c r="D39" s="114" t="s">
        <v>336</v>
      </c>
      <c r="E39" s="114" t="s">
        <v>337</v>
      </c>
      <c r="F39" s="87" t="s">
        <v>338</v>
      </c>
      <c r="G39" s="122"/>
      <c r="H39" s="114" t="s">
        <v>336</v>
      </c>
      <c r="I39" s="114" t="s">
        <v>337</v>
      </c>
      <c r="J39" s="87" t="s">
        <v>338</v>
      </c>
      <c r="K39" s="123"/>
      <c r="L39" s="114" t="s">
        <v>336</v>
      </c>
      <c r="M39" s="114" t="s">
        <v>337</v>
      </c>
      <c r="N39" s="87" t="s">
        <v>338</v>
      </c>
      <c r="O39" s="123"/>
      <c r="P39" s="114" t="s">
        <v>336</v>
      </c>
      <c r="Q39" s="114" t="s">
        <v>337</v>
      </c>
      <c r="R39" s="87" t="s">
        <v>338</v>
      </c>
      <c r="S39" s="123"/>
    </row>
    <row r="40" spans="2:19" ht="30" customHeight="1" x14ac:dyDescent="0.35">
      <c r="B40" s="539"/>
      <c r="C40" s="539"/>
      <c r="D40" s="593">
        <v>0</v>
      </c>
      <c r="E40" s="593" t="s">
        <v>544</v>
      </c>
      <c r="F40" s="87" t="s">
        <v>339</v>
      </c>
      <c r="G40" s="124" t="s">
        <v>483</v>
      </c>
      <c r="H40" s="591">
        <v>1</v>
      </c>
      <c r="I40" s="591" t="s">
        <v>544</v>
      </c>
      <c r="J40" s="87" t="s">
        <v>339</v>
      </c>
      <c r="K40" s="259" t="s">
        <v>483</v>
      </c>
      <c r="L40" s="591">
        <v>0</v>
      </c>
      <c r="M40" s="591" t="s">
        <v>544</v>
      </c>
      <c r="N40" s="87" t="s">
        <v>339</v>
      </c>
      <c r="O40" s="125" t="s">
        <v>483</v>
      </c>
      <c r="P40" s="591">
        <v>1</v>
      </c>
      <c r="Q40" s="591" t="s">
        <v>538</v>
      </c>
      <c r="R40" s="87" t="s">
        <v>339</v>
      </c>
      <c r="S40" s="125" t="s">
        <v>483</v>
      </c>
    </row>
    <row r="41" spans="2:19" ht="30" customHeight="1" x14ac:dyDescent="0.35">
      <c r="B41" s="539"/>
      <c r="C41" s="539"/>
      <c r="D41" s="594"/>
      <c r="E41" s="594"/>
      <c r="F41" s="87" t="s">
        <v>340</v>
      </c>
      <c r="G41" s="118">
        <v>0</v>
      </c>
      <c r="H41" s="592"/>
      <c r="I41" s="592"/>
      <c r="J41" s="87" t="s">
        <v>340</v>
      </c>
      <c r="K41" s="121">
        <v>75</v>
      </c>
      <c r="L41" s="592"/>
      <c r="M41" s="592"/>
      <c r="N41" s="87" t="s">
        <v>340</v>
      </c>
      <c r="O41" s="121">
        <v>0</v>
      </c>
      <c r="P41" s="592"/>
      <c r="Q41" s="592"/>
      <c r="R41" s="87" t="s">
        <v>340</v>
      </c>
      <c r="S41" s="121">
        <v>75</v>
      </c>
    </row>
    <row r="42" spans="2:19" ht="30" hidden="1" customHeight="1" outlineLevel="1" x14ac:dyDescent="0.35">
      <c r="B42" s="539"/>
      <c r="C42" s="539"/>
      <c r="D42" s="114" t="s">
        <v>336</v>
      </c>
      <c r="E42" s="114" t="s">
        <v>337</v>
      </c>
      <c r="F42" s="87" t="s">
        <v>338</v>
      </c>
      <c r="G42" s="122"/>
      <c r="H42" s="114" t="s">
        <v>336</v>
      </c>
      <c r="I42" s="114" t="s">
        <v>337</v>
      </c>
      <c r="J42" s="87" t="s">
        <v>338</v>
      </c>
      <c r="K42" s="123"/>
      <c r="L42" s="114" t="s">
        <v>336</v>
      </c>
      <c r="M42" s="114" t="s">
        <v>337</v>
      </c>
      <c r="N42" s="87" t="s">
        <v>338</v>
      </c>
      <c r="O42" s="123"/>
      <c r="P42" s="114" t="s">
        <v>336</v>
      </c>
      <c r="Q42" s="114" t="s">
        <v>337</v>
      </c>
      <c r="R42" s="87" t="s">
        <v>338</v>
      </c>
      <c r="S42" s="123"/>
    </row>
    <row r="43" spans="2:19" ht="30" hidden="1" customHeight="1" outlineLevel="1" x14ac:dyDescent="0.35">
      <c r="B43" s="539"/>
      <c r="C43" s="539"/>
      <c r="D43" s="593"/>
      <c r="E43" s="593"/>
      <c r="F43" s="87" t="s">
        <v>339</v>
      </c>
      <c r="G43" s="124"/>
      <c r="H43" s="591"/>
      <c r="I43" s="591"/>
      <c r="J43" s="87" t="s">
        <v>339</v>
      </c>
      <c r="K43" s="125"/>
      <c r="L43" s="591"/>
      <c r="M43" s="591"/>
      <c r="N43" s="87" t="s">
        <v>339</v>
      </c>
      <c r="O43" s="125"/>
      <c r="P43" s="591"/>
      <c r="Q43" s="591"/>
      <c r="R43" s="87" t="s">
        <v>339</v>
      </c>
      <c r="S43" s="125"/>
    </row>
    <row r="44" spans="2:19" ht="30" hidden="1" customHeight="1" outlineLevel="1" x14ac:dyDescent="0.35">
      <c r="B44" s="539"/>
      <c r="C44" s="539"/>
      <c r="D44" s="594"/>
      <c r="E44" s="594"/>
      <c r="F44" s="87" t="s">
        <v>340</v>
      </c>
      <c r="G44" s="118"/>
      <c r="H44" s="592"/>
      <c r="I44" s="592"/>
      <c r="J44" s="87" t="s">
        <v>340</v>
      </c>
      <c r="K44" s="121"/>
      <c r="L44" s="592"/>
      <c r="M44" s="592"/>
      <c r="N44" s="87" t="s">
        <v>340</v>
      </c>
      <c r="O44" s="121"/>
      <c r="P44" s="592"/>
      <c r="Q44" s="592"/>
      <c r="R44" s="87" t="s">
        <v>340</v>
      </c>
      <c r="S44" s="121"/>
    </row>
    <row r="45" spans="2:19" ht="30" hidden="1" customHeight="1" outlineLevel="1" x14ac:dyDescent="0.35">
      <c r="B45" s="539"/>
      <c r="C45" s="539"/>
      <c r="D45" s="114" t="s">
        <v>336</v>
      </c>
      <c r="E45" s="114" t="s">
        <v>337</v>
      </c>
      <c r="F45" s="87" t="s">
        <v>338</v>
      </c>
      <c r="G45" s="122"/>
      <c r="H45" s="114" t="s">
        <v>336</v>
      </c>
      <c r="I45" s="114" t="s">
        <v>337</v>
      </c>
      <c r="J45" s="87" t="s">
        <v>338</v>
      </c>
      <c r="K45" s="123"/>
      <c r="L45" s="114" t="s">
        <v>336</v>
      </c>
      <c r="M45" s="114" t="s">
        <v>337</v>
      </c>
      <c r="N45" s="87" t="s">
        <v>338</v>
      </c>
      <c r="O45" s="123"/>
      <c r="P45" s="114" t="s">
        <v>336</v>
      </c>
      <c r="Q45" s="114" t="s">
        <v>337</v>
      </c>
      <c r="R45" s="87" t="s">
        <v>338</v>
      </c>
      <c r="S45" s="123"/>
    </row>
    <row r="46" spans="2:19" ht="30" hidden="1" customHeight="1" outlineLevel="1" x14ac:dyDescent="0.35">
      <c r="B46" s="539"/>
      <c r="C46" s="539"/>
      <c r="D46" s="593"/>
      <c r="E46" s="593"/>
      <c r="F46" s="87" t="s">
        <v>339</v>
      </c>
      <c r="G46" s="124"/>
      <c r="H46" s="591"/>
      <c r="I46" s="591"/>
      <c r="J46" s="87" t="s">
        <v>339</v>
      </c>
      <c r="K46" s="125"/>
      <c r="L46" s="591"/>
      <c r="M46" s="591"/>
      <c r="N46" s="87" t="s">
        <v>339</v>
      </c>
      <c r="O46" s="125"/>
      <c r="P46" s="591"/>
      <c r="Q46" s="591"/>
      <c r="R46" s="87" t="s">
        <v>339</v>
      </c>
      <c r="S46" s="125"/>
    </row>
    <row r="47" spans="2:19" ht="30" hidden="1" customHeight="1" outlineLevel="1" x14ac:dyDescent="0.35">
      <c r="B47" s="539"/>
      <c r="C47" s="539"/>
      <c r="D47" s="594"/>
      <c r="E47" s="594"/>
      <c r="F47" s="87" t="s">
        <v>340</v>
      </c>
      <c r="G47" s="118"/>
      <c r="H47" s="592"/>
      <c r="I47" s="592"/>
      <c r="J47" s="87" t="s">
        <v>340</v>
      </c>
      <c r="K47" s="121"/>
      <c r="L47" s="592"/>
      <c r="M47" s="592"/>
      <c r="N47" s="87" t="s">
        <v>340</v>
      </c>
      <c r="O47" s="121"/>
      <c r="P47" s="592"/>
      <c r="Q47" s="592"/>
      <c r="R47" s="87" t="s">
        <v>340</v>
      </c>
      <c r="S47" s="121"/>
    </row>
    <row r="48" spans="2:19" ht="30" hidden="1" customHeight="1" outlineLevel="1" x14ac:dyDescent="0.35">
      <c r="B48" s="539"/>
      <c r="C48" s="539"/>
      <c r="D48" s="114" t="s">
        <v>336</v>
      </c>
      <c r="E48" s="114" t="s">
        <v>337</v>
      </c>
      <c r="F48" s="87" t="s">
        <v>338</v>
      </c>
      <c r="G48" s="122"/>
      <c r="H48" s="114" t="s">
        <v>336</v>
      </c>
      <c r="I48" s="114" t="s">
        <v>337</v>
      </c>
      <c r="J48" s="87" t="s">
        <v>338</v>
      </c>
      <c r="K48" s="123"/>
      <c r="L48" s="114" t="s">
        <v>336</v>
      </c>
      <c r="M48" s="114" t="s">
        <v>337</v>
      </c>
      <c r="N48" s="87" t="s">
        <v>338</v>
      </c>
      <c r="O48" s="123"/>
      <c r="P48" s="114" t="s">
        <v>336</v>
      </c>
      <c r="Q48" s="114" t="s">
        <v>337</v>
      </c>
      <c r="R48" s="87" t="s">
        <v>338</v>
      </c>
      <c r="S48" s="123"/>
    </row>
    <row r="49" spans="2:19" ht="30" hidden="1" customHeight="1" outlineLevel="1" x14ac:dyDescent="0.35">
      <c r="B49" s="539"/>
      <c r="C49" s="539"/>
      <c r="D49" s="593"/>
      <c r="E49" s="593"/>
      <c r="F49" s="87" t="s">
        <v>339</v>
      </c>
      <c r="G49" s="124"/>
      <c r="H49" s="591"/>
      <c r="I49" s="591"/>
      <c r="J49" s="87" t="s">
        <v>339</v>
      </c>
      <c r="K49" s="125"/>
      <c r="L49" s="591"/>
      <c r="M49" s="591"/>
      <c r="N49" s="87" t="s">
        <v>339</v>
      </c>
      <c r="O49" s="125"/>
      <c r="P49" s="591"/>
      <c r="Q49" s="591"/>
      <c r="R49" s="87" t="s">
        <v>339</v>
      </c>
      <c r="S49" s="125"/>
    </row>
    <row r="50" spans="2:19" ht="30" hidden="1" customHeight="1" outlineLevel="1" x14ac:dyDescent="0.35">
      <c r="B50" s="540"/>
      <c r="C50" s="540"/>
      <c r="D50" s="594"/>
      <c r="E50" s="594"/>
      <c r="F50" s="87" t="s">
        <v>340</v>
      </c>
      <c r="G50" s="118"/>
      <c r="H50" s="592"/>
      <c r="I50" s="592"/>
      <c r="J50" s="87" t="s">
        <v>340</v>
      </c>
      <c r="K50" s="121"/>
      <c r="L50" s="592"/>
      <c r="M50" s="592"/>
      <c r="N50" s="87" t="s">
        <v>340</v>
      </c>
      <c r="O50" s="121"/>
      <c r="P50" s="592"/>
      <c r="Q50" s="592"/>
      <c r="R50" s="87" t="s">
        <v>340</v>
      </c>
      <c r="S50" s="121"/>
    </row>
    <row r="51" spans="2:19" ht="30" customHeight="1" collapsed="1" thickBot="1" x14ac:dyDescent="0.4">
      <c r="C51" s="126"/>
      <c r="D51" s="127"/>
    </row>
    <row r="52" spans="2:19" ht="30" customHeight="1" thickBot="1" x14ac:dyDescent="0.4">
      <c r="D52" s="505" t="s">
        <v>311</v>
      </c>
      <c r="E52" s="506"/>
      <c r="F52" s="506"/>
      <c r="G52" s="507"/>
      <c r="H52" s="505" t="s">
        <v>312</v>
      </c>
      <c r="I52" s="506"/>
      <c r="J52" s="506"/>
      <c r="K52" s="507"/>
      <c r="L52" s="505" t="s">
        <v>313</v>
      </c>
      <c r="M52" s="506"/>
      <c r="N52" s="506"/>
      <c r="O52" s="507"/>
      <c r="P52" s="505" t="s">
        <v>314</v>
      </c>
      <c r="Q52" s="506"/>
      <c r="R52" s="506"/>
      <c r="S52" s="507"/>
    </row>
    <row r="53" spans="2:19" ht="30" customHeight="1" x14ac:dyDescent="0.35">
      <c r="B53" s="532" t="s">
        <v>341</v>
      </c>
      <c r="C53" s="532" t="s">
        <v>342</v>
      </c>
      <c r="D53" s="534" t="s">
        <v>343</v>
      </c>
      <c r="E53" s="535"/>
      <c r="F53" s="128" t="s">
        <v>310</v>
      </c>
      <c r="G53" s="129" t="s">
        <v>344</v>
      </c>
      <c r="H53" s="534" t="s">
        <v>343</v>
      </c>
      <c r="I53" s="535"/>
      <c r="J53" s="128" t="s">
        <v>310</v>
      </c>
      <c r="K53" s="129" t="s">
        <v>344</v>
      </c>
      <c r="L53" s="534" t="s">
        <v>343</v>
      </c>
      <c r="M53" s="535"/>
      <c r="N53" s="128" t="s">
        <v>310</v>
      </c>
      <c r="O53" s="129" t="s">
        <v>344</v>
      </c>
      <c r="P53" s="534" t="s">
        <v>343</v>
      </c>
      <c r="Q53" s="535"/>
      <c r="R53" s="128" t="s">
        <v>310</v>
      </c>
      <c r="S53" s="129" t="s">
        <v>344</v>
      </c>
    </row>
    <row r="54" spans="2:19" ht="45" customHeight="1" x14ac:dyDescent="0.35">
      <c r="B54" s="541"/>
      <c r="C54" s="541"/>
      <c r="D54" s="107" t="s">
        <v>320</v>
      </c>
      <c r="E54" s="257">
        <v>300</v>
      </c>
      <c r="F54" s="587" t="s">
        <v>493</v>
      </c>
      <c r="G54" s="589" t="s">
        <v>518</v>
      </c>
      <c r="H54" s="107" t="s">
        <v>320</v>
      </c>
      <c r="I54" s="258">
        <v>300</v>
      </c>
      <c r="J54" s="583" t="s">
        <v>493</v>
      </c>
      <c r="K54" s="585" t="s">
        <v>504</v>
      </c>
      <c r="L54" s="107" t="s">
        <v>320</v>
      </c>
      <c r="M54" s="258">
        <f>L57+L58</f>
        <v>213</v>
      </c>
      <c r="N54" s="583" t="s">
        <v>493</v>
      </c>
      <c r="O54" s="585" t="s">
        <v>504</v>
      </c>
      <c r="P54" s="107" t="s">
        <v>320</v>
      </c>
      <c r="Q54" s="258">
        <v>337</v>
      </c>
      <c r="R54" s="583" t="s">
        <v>493</v>
      </c>
      <c r="S54" s="585" t="s">
        <v>504</v>
      </c>
    </row>
    <row r="55" spans="2:19" ht="45" customHeight="1" x14ac:dyDescent="0.35">
      <c r="B55" s="533"/>
      <c r="C55" s="533"/>
      <c r="D55" s="110" t="s">
        <v>328</v>
      </c>
      <c r="E55" s="111">
        <v>0.1</v>
      </c>
      <c r="F55" s="588"/>
      <c r="G55" s="590"/>
      <c r="H55" s="110" t="s">
        <v>328</v>
      </c>
      <c r="I55" s="112">
        <v>0.1</v>
      </c>
      <c r="J55" s="584"/>
      <c r="K55" s="586"/>
      <c r="L55" s="110" t="s">
        <v>328</v>
      </c>
      <c r="M55" s="112">
        <f>22/M54</f>
        <v>0.10328638497652583</v>
      </c>
      <c r="N55" s="584"/>
      <c r="O55" s="586"/>
      <c r="P55" s="110" t="s">
        <v>328</v>
      </c>
      <c r="Q55" s="112">
        <v>0.14000000000000001</v>
      </c>
      <c r="R55" s="584"/>
      <c r="S55" s="586"/>
    </row>
    <row r="56" spans="2:19" ht="30" customHeight="1" x14ac:dyDescent="0.35">
      <c r="B56" s="494" t="s">
        <v>345</v>
      </c>
      <c r="C56" s="538" t="s">
        <v>346</v>
      </c>
      <c r="D56" s="114" t="s">
        <v>347</v>
      </c>
      <c r="E56" s="130" t="s">
        <v>348</v>
      </c>
      <c r="F56" s="499" t="s">
        <v>349</v>
      </c>
      <c r="G56" s="565"/>
      <c r="H56" s="114" t="s">
        <v>347</v>
      </c>
      <c r="I56" s="130" t="s">
        <v>348</v>
      </c>
      <c r="J56" s="499" t="s">
        <v>349</v>
      </c>
      <c r="K56" s="565"/>
      <c r="L56" s="114" t="s">
        <v>347</v>
      </c>
      <c r="M56" s="130" t="s">
        <v>348</v>
      </c>
      <c r="N56" s="499" t="s">
        <v>349</v>
      </c>
      <c r="O56" s="565"/>
      <c r="P56" s="114" t="s">
        <v>347</v>
      </c>
      <c r="Q56" s="130" t="s">
        <v>348</v>
      </c>
      <c r="R56" s="499" t="s">
        <v>349</v>
      </c>
      <c r="S56" s="565"/>
    </row>
    <row r="57" spans="2:19" ht="30" customHeight="1" x14ac:dyDescent="0.35">
      <c r="B57" s="494"/>
      <c r="C57" s="539"/>
      <c r="D57" s="131">
        <v>180</v>
      </c>
      <c r="E57" s="132">
        <v>0.1</v>
      </c>
      <c r="F57" s="513" t="s">
        <v>466</v>
      </c>
      <c r="G57" s="514"/>
      <c r="H57" s="133">
        <v>180</v>
      </c>
      <c r="I57" s="134">
        <v>0.1</v>
      </c>
      <c r="J57" s="515" t="s">
        <v>466</v>
      </c>
      <c r="K57" s="516"/>
      <c r="L57" s="133">
        <v>118</v>
      </c>
      <c r="M57" s="134">
        <f>8/L57</f>
        <v>6.7796610169491525E-2</v>
      </c>
      <c r="N57" s="515" t="s">
        <v>466</v>
      </c>
      <c r="O57" s="516"/>
      <c r="P57" s="133">
        <v>187</v>
      </c>
      <c r="Q57" s="134">
        <v>0.11</v>
      </c>
      <c r="R57" s="515" t="s">
        <v>466</v>
      </c>
      <c r="S57" s="516"/>
    </row>
    <row r="58" spans="2:19" ht="30" customHeight="1" x14ac:dyDescent="0.35">
      <c r="B58" s="494"/>
      <c r="C58" s="539"/>
      <c r="D58" s="131">
        <v>120</v>
      </c>
      <c r="E58" s="132">
        <v>0.1</v>
      </c>
      <c r="F58" s="513" t="s">
        <v>471</v>
      </c>
      <c r="G58" s="514"/>
      <c r="H58" s="133">
        <v>120</v>
      </c>
      <c r="I58" s="134">
        <v>0.1</v>
      </c>
      <c r="J58" s="515" t="s">
        <v>471</v>
      </c>
      <c r="K58" s="516"/>
      <c r="L58" s="133">
        <v>95</v>
      </c>
      <c r="M58" s="134">
        <f>14/L58</f>
        <v>0.14736842105263157</v>
      </c>
      <c r="N58" s="515" t="s">
        <v>471</v>
      </c>
      <c r="O58" s="516"/>
      <c r="P58" s="133">
        <v>150</v>
      </c>
      <c r="Q58" s="134">
        <v>0.17</v>
      </c>
      <c r="R58" s="515" t="s">
        <v>471</v>
      </c>
      <c r="S58" s="516"/>
    </row>
    <row r="59" spans="2:19" ht="30" customHeight="1" x14ac:dyDescent="0.35">
      <c r="B59" s="494"/>
      <c r="C59" s="574" t="s">
        <v>350</v>
      </c>
      <c r="D59" s="135" t="s">
        <v>349</v>
      </c>
      <c r="E59" s="136" t="s">
        <v>332</v>
      </c>
      <c r="F59" s="114" t="s">
        <v>310</v>
      </c>
      <c r="G59" s="137" t="s">
        <v>344</v>
      </c>
      <c r="H59" s="135" t="s">
        <v>349</v>
      </c>
      <c r="I59" s="136" t="s">
        <v>332</v>
      </c>
      <c r="J59" s="114" t="s">
        <v>310</v>
      </c>
      <c r="K59" s="137" t="s">
        <v>344</v>
      </c>
      <c r="L59" s="135" t="s">
        <v>349</v>
      </c>
      <c r="M59" s="136" t="s">
        <v>332</v>
      </c>
      <c r="N59" s="114" t="s">
        <v>310</v>
      </c>
      <c r="O59" s="137" t="s">
        <v>344</v>
      </c>
      <c r="P59" s="135" t="s">
        <v>349</v>
      </c>
      <c r="Q59" s="136" t="s">
        <v>332</v>
      </c>
      <c r="R59" s="114" t="s">
        <v>310</v>
      </c>
      <c r="S59" s="137" t="s">
        <v>344</v>
      </c>
    </row>
    <row r="60" spans="2:19" ht="30" customHeight="1" x14ac:dyDescent="0.35">
      <c r="B60" s="494"/>
      <c r="C60" s="574"/>
      <c r="D60" s="138" t="s">
        <v>466</v>
      </c>
      <c r="E60" s="139" t="s">
        <v>472</v>
      </c>
      <c r="F60" s="117" t="s">
        <v>493</v>
      </c>
      <c r="G60" s="140" t="s">
        <v>518</v>
      </c>
      <c r="H60" s="141" t="s">
        <v>466</v>
      </c>
      <c r="I60" s="142" t="s">
        <v>472</v>
      </c>
      <c r="J60" s="119" t="s">
        <v>493</v>
      </c>
      <c r="K60" s="143" t="s">
        <v>504</v>
      </c>
      <c r="L60" s="141" t="s">
        <v>466</v>
      </c>
      <c r="M60" s="142" t="s">
        <v>472</v>
      </c>
      <c r="N60" s="119" t="s">
        <v>493</v>
      </c>
      <c r="O60" s="143" t="s">
        <v>504</v>
      </c>
      <c r="P60" s="312" t="s">
        <v>466</v>
      </c>
      <c r="Q60" s="142" t="s">
        <v>472</v>
      </c>
      <c r="R60" s="119" t="s">
        <v>493</v>
      </c>
      <c r="S60" s="143" t="s">
        <v>504</v>
      </c>
    </row>
    <row r="61" spans="2:19" ht="30" customHeight="1" x14ac:dyDescent="0.35">
      <c r="B61" s="494"/>
      <c r="C61" s="574"/>
      <c r="D61" s="138" t="s">
        <v>466</v>
      </c>
      <c r="E61" s="139" t="s">
        <v>483</v>
      </c>
      <c r="F61" s="117" t="s">
        <v>493</v>
      </c>
      <c r="G61" s="140" t="s">
        <v>518</v>
      </c>
      <c r="H61" s="141" t="s">
        <v>466</v>
      </c>
      <c r="I61" s="142" t="s">
        <v>483</v>
      </c>
      <c r="J61" s="119" t="s">
        <v>493</v>
      </c>
      <c r="K61" s="143" t="s">
        <v>504</v>
      </c>
      <c r="L61" s="141" t="s">
        <v>466</v>
      </c>
      <c r="M61" s="142" t="s">
        <v>483</v>
      </c>
      <c r="N61" s="119" t="s">
        <v>493</v>
      </c>
      <c r="O61" s="143" t="s">
        <v>504</v>
      </c>
      <c r="P61" s="312" t="s">
        <v>466</v>
      </c>
      <c r="Q61" s="142" t="s">
        <v>483</v>
      </c>
      <c r="R61" s="119" t="s">
        <v>493</v>
      </c>
      <c r="S61" s="143" t="s">
        <v>504</v>
      </c>
    </row>
    <row r="62" spans="2:19" ht="30" customHeight="1" x14ac:dyDescent="0.35">
      <c r="B62" s="494"/>
      <c r="C62" s="574"/>
      <c r="D62" s="138" t="s">
        <v>471</v>
      </c>
      <c r="E62" s="139" t="s">
        <v>483</v>
      </c>
      <c r="F62" s="117" t="s">
        <v>493</v>
      </c>
      <c r="G62" s="140" t="s">
        <v>518</v>
      </c>
      <c r="H62" s="141" t="s">
        <v>471</v>
      </c>
      <c r="I62" s="142" t="s">
        <v>483</v>
      </c>
      <c r="J62" s="119" t="s">
        <v>493</v>
      </c>
      <c r="K62" s="143" t="s">
        <v>504</v>
      </c>
      <c r="L62" s="141" t="s">
        <v>471</v>
      </c>
      <c r="M62" s="142" t="s">
        <v>483</v>
      </c>
      <c r="N62" s="119" t="s">
        <v>493</v>
      </c>
      <c r="O62" s="143" t="s">
        <v>512</v>
      </c>
      <c r="P62" s="312" t="s">
        <v>471</v>
      </c>
      <c r="Q62" s="142" t="s">
        <v>483</v>
      </c>
      <c r="R62" s="119" t="s">
        <v>493</v>
      </c>
      <c r="S62" s="143" t="s">
        <v>504</v>
      </c>
    </row>
    <row r="63" spans="2:19" ht="30" customHeight="1" thickBot="1" x14ac:dyDescent="0.4">
      <c r="B63" s="103"/>
      <c r="C63" s="144"/>
      <c r="D63" s="127"/>
    </row>
    <row r="64" spans="2:19" ht="30" customHeight="1" thickBot="1" x14ac:dyDescent="0.4">
      <c r="B64" s="103"/>
      <c r="C64" s="103"/>
      <c r="D64" s="505" t="s">
        <v>311</v>
      </c>
      <c r="E64" s="506"/>
      <c r="F64" s="506"/>
      <c r="G64" s="506"/>
      <c r="H64" s="505" t="s">
        <v>312</v>
      </c>
      <c r="I64" s="506"/>
      <c r="J64" s="506"/>
      <c r="K64" s="507"/>
      <c r="L64" s="506" t="s">
        <v>313</v>
      </c>
      <c r="M64" s="506"/>
      <c r="N64" s="506"/>
      <c r="O64" s="506"/>
      <c r="P64" s="505" t="s">
        <v>314</v>
      </c>
      <c r="Q64" s="506"/>
      <c r="R64" s="506"/>
      <c r="S64" s="507"/>
    </row>
    <row r="65" spans="2:19" ht="30" customHeight="1" x14ac:dyDescent="0.35">
      <c r="B65" s="532" t="s">
        <v>351</v>
      </c>
      <c r="C65" s="532" t="s">
        <v>352</v>
      </c>
      <c r="D65" s="582" t="s">
        <v>353</v>
      </c>
      <c r="E65" s="571"/>
      <c r="F65" s="534" t="s">
        <v>310</v>
      </c>
      <c r="G65" s="545"/>
      <c r="H65" s="570" t="s">
        <v>353</v>
      </c>
      <c r="I65" s="571"/>
      <c r="J65" s="534" t="s">
        <v>310</v>
      </c>
      <c r="K65" s="542"/>
      <c r="L65" s="570" t="s">
        <v>353</v>
      </c>
      <c r="M65" s="571"/>
      <c r="N65" s="534" t="s">
        <v>310</v>
      </c>
      <c r="O65" s="542"/>
      <c r="P65" s="570" t="s">
        <v>353</v>
      </c>
      <c r="Q65" s="571"/>
      <c r="R65" s="534" t="s">
        <v>310</v>
      </c>
      <c r="S65" s="542"/>
    </row>
    <row r="66" spans="2:19" ht="36.75" customHeight="1" x14ac:dyDescent="0.35">
      <c r="B66" s="533"/>
      <c r="C66" s="533"/>
      <c r="D66" s="579"/>
      <c r="E66" s="580"/>
      <c r="F66" s="536"/>
      <c r="G66" s="581"/>
      <c r="H66" s="575"/>
      <c r="I66" s="576"/>
      <c r="J66" s="566"/>
      <c r="K66" s="567"/>
      <c r="L66" s="575"/>
      <c r="M66" s="576"/>
      <c r="N66" s="566"/>
      <c r="O66" s="567"/>
      <c r="P66" s="575"/>
      <c r="Q66" s="576"/>
      <c r="R66" s="566"/>
      <c r="S66" s="567"/>
    </row>
    <row r="67" spans="2:19" ht="45" customHeight="1" x14ac:dyDescent="0.35">
      <c r="B67" s="538" t="s">
        <v>354</v>
      </c>
      <c r="C67" s="538" t="s">
        <v>355</v>
      </c>
      <c r="D67" s="114" t="s">
        <v>356</v>
      </c>
      <c r="E67" s="114" t="s">
        <v>357</v>
      </c>
      <c r="F67" s="499" t="s">
        <v>358</v>
      </c>
      <c r="G67" s="565"/>
      <c r="H67" s="145" t="s">
        <v>356</v>
      </c>
      <c r="I67" s="114" t="s">
        <v>357</v>
      </c>
      <c r="J67" s="577" t="s">
        <v>358</v>
      </c>
      <c r="K67" s="565"/>
      <c r="L67" s="145" t="s">
        <v>356</v>
      </c>
      <c r="M67" s="114" t="s">
        <v>357</v>
      </c>
      <c r="N67" s="577" t="s">
        <v>358</v>
      </c>
      <c r="O67" s="565"/>
      <c r="P67" s="145" t="s">
        <v>356</v>
      </c>
      <c r="Q67" s="114" t="s">
        <v>357</v>
      </c>
      <c r="R67" s="577" t="s">
        <v>358</v>
      </c>
      <c r="S67" s="565"/>
    </row>
    <row r="68" spans="2:19" ht="27" customHeight="1" x14ac:dyDescent="0.35">
      <c r="B68" s="540"/>
      <c r="C68" s="540"/>
      <c r="D68" s="131"/>
      <c r="E68" s="132"/>
      <c r="F68" s="578"/>
      <c r="G68" s="578"/>
      <c r="H68" s="133"/>
      <c r="I68" s="134"/>
      <c r="J68" s="572"/>
      <c r="K68" s="573"/>
      <c r="L68" s="133"/>
      <c r="M68" s="134"/>
      <c r="N68" s="572"/>
      <c r="O68" s="573"/>
      <c r="P68" s="133"/>
      <c r="Q68" s="134"/>
      <c r="R68" s="572"/>
      <c r="S68" s="573"/>
    </row>
    <row r="69" spans="2:19" ht="33.75" customHeight="1" thickBot="1" x14ac:dyDescent="0.4">
      <c r="B69" s="103"/>
      <c r="C69" s="103"/>
    </row>
    <row r="70" spans="2:19" ht="37.5" customHeight="1" thickBot="1" x14ac:dyDescent="0.4">
      <c r="B70" s="103"/>
      <c r="C70" s="103"/>
      <c r="D70" s="505" t="s">
        <v>311</v>
      </c>
      <c r="E70" s="506"/>
      <c r="F70" s="506"/>
      <c r="G70" s="507"/>
      <c r="H70" s="506" t="s">
        <v>312</v>
      </c>
      <c r="I70" s="506"/>
      <c r="J70" s="506"/>
      <c r="K70" s="507"/>
      <c r="L70" s="506" t="s">
        <v>313</v>
      </c>
      <c r="M70" s="506"/>
      <c r="N70" s="506"/>
      <c r="O70" s="507"/>
      <c r="P70" s="506" t="s">
        <v>312</v>
      </c>
      <c r="Q70" s="506"/>
      <c r="R70" s="506"/>
      <c r="S70" s="507"/>
    </row>
    <row r="71" spans="2:19" ht="37.5" customHeight="1" x14ac:dyDescent="0.35">
      <c r="B71" s="532" t="s">
        <v>359</v>
      </c>
      <c r="C71" s="532" t="s">
        <v>360</v>
      </c>
      <c r="D71" s="146" t="s">
        <v>361</v>
      </c>
      <c r="E71" s="128" t="s">
        <v>362</v>
      </c>
      <c r="F71" s="534" t="s">
        <v>363</v>
      </c>
      <c r="G71" s="542"/>
      <c r="H71" s="146" t="s">
        <v>361</v>
      </c>
      <c r="I71" s="128" t="s">
        <v>362</v>
      </c>
      <c r="J71" s="534" t="s">
        <v>363</v>
      </c>
      <c r="K71" s="542"/>
      <c r="L71" s="146" t="s">
        <v>361</v>
      </c>
      <c r="M71" s="128" t="s">
        <v>362</v>
      </c>
      <c r="N71" s="534" t="s">
        <v>363</v>
      </c>
      <c r="O71" s="542"/>
      <c r="P71" s="146" t="s">
        <v>361</v>
      </c>
      <c r="Q71" s="128" t="s">
        <v>362</v>
      </c>
      <c r="R71" s="534" t="s">
        <v>363</v>
      </c>
      <c r="S71" s="542"/>
    </row>
    <row r="72" spans="2:19" ht="44.25" customHeight="1" x14ac:dyDescent="0.35">
      <c r="B72" s="541"/>
      <c r="C72" s="533"/>
      <c r="D72" s="147"/>
      <c r="E72" s="148"/>
      <c r="F72" s="543"/>
      <c r="G72" s="544"/>
      <c r="H72" s="149"/>
      <c r="I72" s="150"/>
      <c r="J72" s="568"/>
      <c r="K72" s="569"/>
      <c r="L72" s="149"/>
      <c r="M72" s="150"/>
      <c r="N72" s="568"/>
      <c r="O72" s="569"/>
      <c r="P72" s="149"/>
      <c r="Q72" s="150"/>
      <c r="R72" s="568"/>
      <c r="S72" s="569"/>
    </row>
    <row r="73" spans="2:19" ht="36.75" customHeight="1" x14ac:dyDescent="0.35">
      <c r="B73" s="541"/>
      <c r="C73" s="532" t="s">
        <v>664</v>
      </c>
      <c r="D73" s="114" t="s">
        <v>310</v>
      </c>
      <c r="E73" s="113" t="s">
        <v>364</v>
      </c>
      <c r="F73" s="499" t="s">
        <v>365</v>
      </c>
      <c r="G73" s="565"/>
      <c r="H73" s="114" t="s">
        <v>310</v>
      </c>
      <c r="I73" s="113" t="s">
        <v>364</v>
      </c>
      <c r="J73" s="499" t="s">
        <v>365</v>
      </c>
      <c r="K73" s="565"/>
      <c r="L73" s="114" t="s">
        <v>310</v>
      </c>
      <c r="M73" s="113" t="s">
        <v>364</v>
      </c>
      <c r="N73" s="499" t="s">
        <v>365</v>
      </c>
      <c r="O73" s="565"/>
      <c r="P73" s="114" t="s">
        <v>310</v>
      </c>
      <c r="Q73" s="113" t="s">
        <v>364</v>
      </c>
      <c r="R73" s="499" t="s">
        <v>365</v>
      </c>
      <c r="S73" s="565"/>
    </row>
    <row r="74" spans="2:19" ht="30" customHeight="1" x14ac:dyDescent="0.35">
      <c r="B74" s="541"/>
      <c r="C74" s="541"/>
      <c r="D74" s="117" t="s">
        <v>438</v>
      </c>
      <c r="E74" s="148" t="s">
        <v>720</v>
      </c>
      <c r="F74" s="536" t="s">
        <v>526</v>
      </c>
      <c r="G74" s="557"/>
      <c r="H74" s="119" t="s">
        <v>438</v>
      </c>
      <c r="I74" s="150" t="s">
        <v>720</v>
      </c>
      <c r="J74" s="566" t="s">
        <v>507</v>
      </c>
      <c r="K74" s="567"/>
      <c r="L74" s="119" t="s">
        <v>438</v>
      </c>
      <c r="M74" s="150" t="s">
        <v>720</v>
      </c>
      <c r="N74" s="566" t="s">
        <v>515</v>
      </c>
      <c r="O74" s="567"/>
      <c r="P74" s="119" t="s">
        <v>438</v>
      </c>
      <c r="Q74" s="150" t="s">
        <v>720</v>
      </c>
      <c r="R74" s="566" t="s">
        <v>507</v>
      </c>
      <c r="S74" s="567"/>
    </row>
    <row r="75" spans="2:19" ht="30" hidden="1" customHeight="1" outlineLevel="1" x14ac:dyDescent="0.35">
      <c r="B75" s="541"/>
      <c r="C75" s="541"/>
      <c r="D75" s="117" t="s">
        <v>477</v>
      </c>
      <c r="E75" s="148" t="s">
        <v>720</v>
      </c>
      <c r="F75" s="536" t="s">
        <v>526</v>
      </c>
      <c r="G75" s="557"/>
      <c r="H75" s="119" t="s">
        <v>477</v>
      </c>
      <c r="I75" s="150" t="s">
        <v>720</v>
      </c>
      <c r="J75" s="566" t="s">
        <v>507</v>
      </c>
      <c r="K75" s="567"/>
      <c r="L75" s="119" t="s">
        <v>477</v>
      </c>
      <c r="M75" s="150" t="s">
        <v>720</v>
      </c>
      <c r="N75" s="566" t="s">
        <v>507</v>
      </c>
      <c r="O75" s="567"/>
      <c r="P75" s="119" t="s">
        <v>477</v>
      </c>
      <c r="Q75" s="150" t="s">
        <v>720</v>
      </c>
      <c r="R75" s="566" t="s">
        <v>507</v>
      </c>
      <c r="S75" s="567"/>
    </row>
    <row r="76" spans="2:19" ht="30" hidden="1" customHeight="1" outlineLevel="1" x14ac:dyDescent="0.35">
      <c r="B76" s="541"/>
      <c r="C76" s="541"/>
      <c r="D76" s="117" t="s">
        <v>490</v>
      </c>
      <c r="E76" s="148" t="s">
        <v>720</v>
      </c>
      <c r="F76" s="536" t="s">
        <v>526</v>
      </c>
      <c r="G76" s="557"/>
      <c r="H76" s="119" t="s">
        <v>490</v>
      </c>
      <c r="I76" s="150" t="s">
        <v>720</v>
      </c>
      <c r="J76" s="566" t="s">
        <v>507</v>
      </c>
      <c r="K76" s="567"/>
      <c r="L76" s="119" t="s">
        <v>490</v>
      </c>
      <c r="M76" s="150" t="s">
        <v>720</v>
      </c>
      <c r="N76" s="566" t="s">
        <v>515</v>
      </c>
      <c r="O76" s="567"/>
      <c r="P76" s="119" t="s">
        <v>490</v>
      </c>
      <c r="Q76" s="150" t="s">
        <v>720</v>
      </c>
      <c r="R76" s="566" t="s">
        <v>507</v>
      </c>
      <c r="S76" s="567"/>
    </row>
    <row r="77" spans="2:19" ht="30" hidden="1" customHeight="1" outlineLevel="1" x14ac:dyDescent="0.35">
      <c r="B77" s="541"/>
      <c r="C77" s="541"/>
      <c r="D77" s="117" t="s">
        <v>279</v>
      </c>
      <c r="E77" s="148" t="s">
        <v>720</v>
      </c>
      <c r="F77" s="536" t="s">
        <v>526</v>
      </c>
      <c r="G77" s="557"/>
      <c r="H77" s="119" t="s">
        <v>279</v>
      </c>
      <c r="I77" s="150" t="s">
        <v>720</v>
      </c>
      <c r="J77" s="566" t="s">
        <v>507</v>
      </c>
      <c r="K77" s="567"/>
      <c r="L77" s="119"/>
      <c r="M77" s="150"/>
      <c r="N77" s="566"/>
      <c r="O77" s="567"/>
      <c r="P77" s="119"/>
      <c r="Q77" s="150"/>
      <c r="R77" s="566"/>
      <c r="S77" s="567"/>
    </row>
    <row r="78" spans="2:19" ht="35.25" customHeight="1" collapsed="1" x14ac:dyDescent="0.35">
      <c r="B78" s="538" t="s">
        <v>366</v>
      </c>
      <c r="C78" s="494" t="s">
        <v>665</v>
      </c>
      <c r="D78" s="130" t="s">
        <v>367</v>
      </c>
      <c r="E78" s="499" t="s">
        <v>349</v>
      </c>
      <c r="F78" s="500"/>
      <c r="G78" s="115" t="s">
        <v>310</v>
      </c>
      <c r="H78" s="130" t="s">
        <v>367</v>
      </c>
      <c r="I78" s="499" t="s">
        <v>349</v>
      </c>
      <c r="J78" s="500"/>
      <c r="K78" s="115" t="s">
        <v>310</v>
      </c>
      <c r="L78" s="130" t="s">
        <v>367</v>
      </c>
      <c r="M78" s="499" t="s">
        <v>349</v>
      </c>
      <c r="N78" s="500"/>
      <c r="O78" s="115" t="s">
        <v>310</v>
      </c>
      <c r="P78" s="130" t="s">
        <v>367</v>
      </c>
      <c r="Q78" s="499" t="s">
        <v>349</v>
      </c>
      <c r="R78" s="500"/>
      <c r="S78" s="115" t="s">
        <v>310</v>
      </c>
    </row>
    <row r="79" spans="2:19" ht="35.25" customHeight="1" x14ac:dyDescent="0.35">
      <c r="B79" s="539"/>
      <c r="C79" s="494"/>
      <c r="D79" s="151"/>
      <c r="E79" s="561"/>
      <c r="F79" s="562"/>
      <c r="G79" s="152"/>
      <c r="H79" s="153"/>
      <c r="I79" s="563"/>
      <c r="J79" s="564"/>
      <c r="K79" s="154"/>
      <c r="L79" s="153"/>
      <c r="M79" s="563"/>
      <c r="N79" s="564"/>
      <c r="O79" s="154"/>
      <c r="P79" s="153"/>
      <c r="Q79" s="563"/>
      <c r="R79" s="564"/>
      <c r="S79" s="154"/>
    </row>
    <row r="80" spans="2:19" ht="35.25" hidden="1" customHeight="1" outlineLevel="1" x14ac:dyDescent="0.35">
      <c r="B80" s="539"/>
      <c r="C80" s="494"/>
      <c r="D80" s="151"/>
      <c r="E80" s="561"/>
      <c r="F80" s="562"/>
      <c r="G80" s="152"/>
      <c r="H80" s="153"/>
      <c r="I80" s="563"/>
      <c r="J80" s="564"/>
      <c r="K80" s="154"/>
      <c r="L80" s="153"/>
      <c r="M80" s="563"/>
      <c r="N80" s="564"/>
      <c r="O80" s="154"/>
      <c r="P80" s="153"/>
      <c r="Q80" s="563"/>
      <c r="R80" s="564"/>
      <c r="S80" s="154"/>
    </row>
    <row r="81" spans="2:19" ht="35.25" hidden="1" customHeight="1" outlineLevel="1" x14ac:dyDescent="0.35">
      <c r="B81" s="539"/>
      <c r="C81" s="494"/>
      <c r="D81" s="151"/>
      <c r="E81" s="561"/>
      <c r="F81" s="562"/>
      <c r="G81" s="152"/>
      <c r="H81" s="153"/>
      <c r="I81" s="563"/>
      <c r="J81" s="564"/>
      <c r="K81" s="154"/>
      <c r="L81" s="153"/>
      <c r="M81" s="563"/>
      <c r="N81" s="564"/>
      <c r="O81" s="154"/>
      <c r="P81" s="153"/>
      <c r="Q81" s="563"/>
      <c r="R81" s="564"/>
      <c r="S81" s="154"/>
    </row>
    <row r="82" spans="2:19" ht="35.25" hidden="1" customHeight="1" outlineLevel="1" x14ac:dyDescent="0.35">
      <c r="B82" s="539"/>
      <c r="C82" s="494"/>
      <c r="D82" s="151"/>
      <c r="E82" s="561"/>
      <c r="F82" s="562"/>
      <c r="G82" s="152"/>
      <c r="H82" s="153"/>
      <c r="I82" s="563"/>
      <c r="J82" s="564"/>
      <c r="K82" s="154"/>
      <c r="L82" s="153"/>
      <c r="M82" s="563"/>
      <c r="N82" s="564"/>
      <c r="O82" s="154"/>
      <c r="P82" s="153"/>
      <c r="Q82" s="563"/>
      <c r="R82" s="564"/>
      <c r="S82" s="154"/>
    </row>
    <row r="83" spans="2:19" ht="35.25" hidden="1" customHeight="1" outlineLevel="1" x14ac:dyDescent="0.35">
      <c r="B83" s="539"/>
      <c r="C83" s="494"/>
      <c r="D83" s="151"/>
      <c r="E83" s="561"/>
      <c r="F83" s="562"/>
      <c r="G83" s="152"/>
      <c r="H83" s="153"/>
      <c r="I83" s="563"/>
      <c r="J83" s="564"/>
      <c r="K83" s="154"/>
      <c r="L83" s="153"/>
      <c r="M83" s="563"/>
      <c r="N83" s="564"/>
      <c r="O83" s="154"/>
      <c r="P83" s="153"/>
      <c r="Q83" s="563"/>
      <c r="R83" s="564"/>
      <c r="S83" s="154"/>
    </row>
    <row r="84" spans="2:19" ht="33" hidden="1" customHeight="1" outlineLevel="1" x14ac:dyDescent="0.35">
      <c r="B84" s="540"/>
      <c r="C84" s="494"/>
      <c r="D84" s="151"/>
      <c r="E84" s="561"/>
      <c r="F84" s="562"/>
      <c r="G84" s="152"/>
      <c r="H84" s="153"/>
      <c r="I84" s="563"/>
      <c r="J84" s="564"/>
      <c r="K84" s="154"/>
      <c r="L84" s="153"/>
      <c r="M84" s="563"/>
      <c r="N84" s="564"/>
      <c r="O84" s="154"/>
      <c r="P84" s="153"/>
      <c r="Q84" s="563"/>
      <c r="R84" s="564"/>
      <c r="S84" s="154"/>
    </row>
    <row r="85" spans="2:19" ht="31.5" customHeight="1" collapsed="1" thickBot="1" x14ac:dyDescent="0.4">
      <c r="B85" s="103"/>
      <c r="C85" s="155"/>
      <c r="D85" s="127"/>
    </row>
    <row r="86" spans="2:19" ht="30.75" customHeight="1" thickBot="1" x14ac:dyDescent="0.4">
      <c r="B86" s="103"/>
      <c r="C86" s="103"/>
      <c r="D86" s="505" t="s">
        <v>311</v>
      </c>
      <c r="E86" s="506"/>
      <c r="F86" s="506"/>
      <c r="G86" s="507"/>
      <c r="H86" s="508" t="s">
        <v>312</v>
      </c>
      <c r="I86" s="509"/>
      <c r="J86" s="509"/>
      <c r="K86" s="510"/>
      <c r="L86" s="508" t="s">
        <v>313</v>
      </c>
      <c r="M86" s="509"/>
      <c r="N86" s="509"/>
      <c r="O86" s="511"/>
      <c r="P86" s="512" t="s">
        <v>311</v>
      </c>
      <c r="Q86" s="509"/>
      <c r="R86" s="509"/>
      <c r="S86" s="510"/>
    </row>
    <row r="87" spans="2:19" ht="30.75" customHeight="1" x14ac:dyDescent="0.35">
      <c r="B87" s="532" t="s">
        <v>368</v>
      </c>
      <c r="C87" s="532" t="s">
        <v>369</v>
      </c>
      <c r="D87" s="534" t="s">
        <v>370</v>
      </c>
      <c r="E87" s="535"/>
      <c r="F87" s="128" t="s">
        <v>310</v>
      </c>
      <c r="G87" s="156" t="s">
        <v>349</v>
      </c>
      <c r="H87" s="560" t="s">
        <v>370</v>
      </c>
      <c r="I87" s="535"/>
      <c r="J87" s="128" t="s">
        <v>310</v>
      </c>
      <c r="K87" s="156" t="s">
        <v>349</v>
      </c>
      <c r="L87" s="560" t="s">
        <v>370</v>
      </c>
      <c r="M87" s="535"/>
      <c r="N87" s="128" t="s">
        <v>310</v>
      </c>
      <c r="O87" s="156" t="s">
        <v>349</v>
      </c>
      <c r="P87" s="560" t="s">
        <v>370</v>
      </c>
      <c r="Q87" s="535"/>
      <c r="R87" s="128" t="s">
        <v>310</v>
      </c>
      <c r="S87" s="156" t="s">
        <v>349</v>
      </c>
    </row>
    <row r="88" spans="2:19" ht="29.25" customHeight="1" x14ac:dyDescent="0.35">
      <c r="B88" s="533"/>
      <c r="C88" s="533"/>
      <c r="D88" s="536"/>
      <c r="E88" s="537"/>
      <c r="F88" s="147"/>
      <c r="G88" s="157"/>
      <c r="H88" s="158"/>
      <c r="I88" s="159"/>
      <c r="J88" s="149"/>
      <c r="K88" s="160"/>
      <c r="L88" s="158"/>
      <c r="M88" s="159"/>
      <c r="N88" s="149"/>
      <c r="O88" s="160"/>
      <c r="P88" s="158"/>
      <c r="Q88" s="159"/>
      <c r="R88" s="149"/>
      <c r="S88" s="160"/>
    </row>
    <row r="89" spans="2:19" ht="45" customHeight="1" x14ac:dyDescent="0.35">
      <c r="B89" s="519" t="s">
        <v>371</v>
      </c>
      <c r="C89" s="494" t="s">
        <v>372</v>
      </c>
      <c r="D89" s="114" t="s">
        <v>373</v>
      </c>
      <c r="E89" s="114" t="s">
        <v>374</v>
      </c>
      <c r="F89" s="130" t="s">
        <v>375</v>
      </c>
      <c r="G89" s="115" t="s">
        <v>376</v>
      </c>
      <c r="H89" s="114" t="s">
        <v>373</v>
      </c>
      <c r="I89" s="114" t="s">
        <v>374</v>
      </c>
      <c r="J89" s="130" t="s">
        <v>375</v>
      </c>
      <c r="K89" s="115" t="s">
        <v>376</v>
      </c>
      <c r="L89" s="114" t="s">
        <v>373</v>
      </c>
      <c r="M89" s="114" t="s">
        <v>374</v>
      </c>
      <c r="N89" s="130" t="s">
        <v>375</v>
      </c>
      <c r="O89" s="115" t="s">
        <v>376</v>
      </c>
      <c r="P89" s="114" t="s">
        <v>373</v>
      </c>
      <c r="Q89" s="114" t="s">
        <v>374</v>
      </c>
      <c r="R89" s="130" t="s">
        <v>375</v>
      </c>
      <c r="S89" s="115" t="s">
        <v>376</v>
      </c>
    </row>
    <row r="90" spans="2:19" ht="29.25" customHeight="1" x14ac:dyDescent="0.35">
      <c r="B90" s="520"/>
      <c r="C90" s="494"/>
      <c r="D90" s="501" t="s">
        <v>558</v>
      </c>
      <c r="E90" s="517">
        <v>1000</v>
      </c>
      <c r="F90" s="501" t="s">
        <v>529</v>
      </c>
      <c r="G90" s="530" t="s">
        <v>528</v>
      </c>
      <c r="H90" s="495" t="s">
        <v>558</v>
      </c>
      <c r="I90" s="495">
        <v>1000</v>
      </c>
      <c r="J90" s="495" t="s">
        <v>529</v>
      </c>
      <c r="K90" s="497" t="s">
        <v>509</v>
      </c>
      <c r="L90" s="495" t="s">
        <v>558</v>
      </c>
      <c r="M90" s="495">
        <v>1000</v>
      </c>
      <c r="N90" s="495" t="s">
        <v>529</v>
      </c>
      <c r="O90" s="497" t="s">
        <v>509</v>
      </c>
      <c r="P90" s="495" t="s">
        <v>558</v>
      </c>
      <c r="Q90" s="495">
        <v>1000</v>
      </c>
      <c r="R90" s="495" t="s">
        <v>529</v>
      </c>
      <c r="S90" s="497" t="s">
        <v>509</v>
      </c>
    </row>
    <row r="91" spans="2:19" ht="29.25" customHeight="1" x14ac:dyDescent="0.35">
      <c r="B91" s="520"/>
      <c r="C91" s="494"/>
      <c r="D91" s="502"/>
      <c r="E91" s="518"/>
      <c r="F91" s="502"/>
      <c r="G91" s="531"/>
      <c r="H91" s="496"/>
      <c r="I91" s="496"/>
      <c r="J91" s="496"/>
      <c r="K91" s="498"/>
      <c r="L91" s="496"/>
      <c r="M91" s="496"/>
      <c r="N91" s="496"/>
      <c r="O91" s="498"/>
      <c r="P91" s="496"/>
      <c r="Q91" s="496"/>
      <c r="R91" s="496"/>
      <c r="S91" s="498"/>
    </row>
    <row r="92" spans="2:19" ht="24" outlineLevel="1" x14ac:dyDescent="0.35">
      <c r="B92" s="520"/>
      <c r="C92" s="494"/>
      <c r="D92" s="114" t="s">
        <v>373</v>
      </c>
      <c r="E92" s="114" t="s">
        <v>374</v>
      </c>
      <c r="F92" s="130" t="s">
        <v>375</v>
      </c>
      <c r="G92" s="115" t="s">
        <v>376</v>
      </c>
      <c r="H92" s="114" t="s">
        <v>373</v>
      </c>
      <c r="I92" s="114" t="s">
        <v>374</v>
      </c>
      <c r="J92" s="130" t="s">
        <v>375</v>
      </c>
      <c r="K92" s="115" t="s">
        <v>376</v>
      </c>
      <c r="L92" s="114" t="s">
        <v>373</v>
      </c>
      <c r="M92" s="114" t="s">
        <v>374</v>
      </c>
      <c r="N92" s="130" t="s">
        <v>375</v>
      </c>
      <c r="O92" s="115" t="s">
        <v>376</v>
      </c>
      <c r="P92" s="114" t="s">
        <v>373</v>
      </c>
      <c r="Q92" s="114" t="s">
        <v>374</v>
      </c>
      <c r="R92" s="130" t="s">
        <v>375</v>
      </c>
      <c r="S92" s="115" t="s">
        <v>376</v>
      </c>
    </row>
    <row r="93" spans="2:19" ht="29.25" customHeight="1" outlineLevel="1" x14ac:dyDescent="0.35">
      <c r="B93" s="520"/>
      <c r="C93" s="494"/>
      <c r="D93" s="501" t="s">
        <v>566</v>
      </c>
      <c r="E93" s="517">
        <v>500</v>
      </c>
      <c r="F93" s="501" t="s">
        <v>529</v>
      </c>
      <c r="G93" s="530" t="s">
        <v>528</v>
      </c>
      <c r="H93" s="495" t="s">
        <v>566</v>
      </c>
      <c r="I93" s="495">
        <v>500</v>
      </c>
      <c r="J93" s="495" t="s">
        <v>529</v>
      </c>
      <c r="K93" s="497" t="s">
        <v>509</v>
      </c>
      <c r="L93" s="495" t="s">
        <v>566</v>
      </c>
      <c r="M93" s="495">
        <v>300</v>
      </c>
      <c r="N93" s="495" t="s">
        <v>529</v>
      </c>
      <c r="O93" s="497" t="s">
        <v>509</v>
      </c>
      <c r="P93" s="495" t="s">
        <v>566</v>
      </c>
      <c r="Q93" s="495">
        <v>440</v>
      </c>
      <c r="R93" s="495" t="s">
        <v>529</v>
      </c>
      <c r="S93" s="497" t="s">
        <v>509</v>
      </c>
    </row>
    <row r="94" spans="2:19" ht="29.25" customHeight="1" outlineLevel="1" x14ac:dyDescent="0.35">
      <c r="B94" s="520"/>
      <c r="C94" s="494"/>
      <c r="D94" s="502"/>
      <c r="E94" s="518"/>
      <c r="F94" s="502"/>
      <c r="G94" s="531"/>
      <c r="H94" s="496"/>
      <c r="I94" s="496"/>
      <c r="J94" s="496"/>
      <c r="K94" s="498"/>
      <c r="L94" s="496"/>
      <c r="M94" s="496"/>
      <c r="N94" s="496"/>
      <c r="O94" s="498"/>
      <c r="P94" s="496"/>
      <c r="Q94" s="496"/>
      <c r="R94" s="496"/>
      <c r="S94" s="498"/>
    </row>
    <row r="95" spans="2:19" ht="24" outlineLevel="1" x14ac:dyDescent="0.35">
      <c r="B95" s="520"/>
      <c r="C95" s="494"/>
      <c r="D95" s="114" t="s">
        <v>373</v>
      </c>
      <c r="E95" s="114" t="s">
        <v>374</v>
      </c>
      <c r="F95" s="130" t="s">
        <v>375</v>
      </c>
      <c r="G95" s="115" t="s">
        <v>376</v>
      </c>
      <c r="H95" s="114" t="s">
        <v>373</v>
      </c>
      <c r="I95" s="114" t="s">
        <v>374</v>
      </c>
      <c r="J95" s="130" t="s">
        <v>375</v>
      </c>
      <c r="K95" s="115" t="s">
        <v>376</v>
      </c>
      <c r="L95" s="114" t="s">
        <v>373</v>
      </c>
      <c r="M95" s="114" t="s">
        <v>374</v>
      </c>
      <c r="N95" s="130" t="s">
        <v>375</v>
      </c>
      <c r="O95" s="115" t="s">
        <v>376</v>
      </c>
      <c r="P95" s="114" t="s">
        <v>373</v>
      </c>
      <c r="Q95" s="114" t="s">
        <v>374</v>
      </c>
      <c r="R95" s="130" t="s">
        <v>375</v>
      </c>
      <c r="S95" s="115" t="s">
        <v>376</v>
      </c>
    </row>
    <row r="96" spans="2:19" ht="29.25" customHeight="1" outlineLevel="1" x14ac:dyDescent="0.35">
      <c r="B96" s="520"/>
      <c r="C96" s="494"/>
      <c r="D96" s="501" t="s">
        <v>548</v>
      </c>
      <c r="E96" s="517">
        <v>400</v>
      </c>
      <c r="F96" s="501" t="s">
        <v>529</v>
      </c>
      <c r="G96" s="530" t="s">
        <v>528</v>
      </c>
      <c r="H96" s="495" t="s">
        <v>548</v>
      </c>
      <c r="I96" s="495">
        <v>400</v>
      </c>
      <c r="J96" s="495" t="s">
        <v>529</v>
      </c>
      <c r="K96" s="497" t="s">
        <v>509</v>
      </c>
      <c r="L96" s="495" t="s">
        <v>548</v>
      </c>
      <c r="M96" s="495">
        <v>273</v>
      </c>
      <c r="N96" s="495" t="s">
        <v>529</v>
      </c>
      <c r="O96" s="497" t="s">
        <v>509</v>
      </c>
      <c r="P96" s="495" t="s">
        <v>548</v>
      </c>
      <c r="Q96" s="495">
        <v>460</v>
      </c>
      <c r="R96" s="495" t="s">
        <v>529</v>
      </c>
      <c r="S96" s="497" t="s">
        <v>509</v>
      </c>
    </row>
    <row r="97" spans="2:19" ht="29.25" customHeight="1" outlineLevel="1" x14ac:dyDescent="0.35">
      <c r="B97" s="520"/>
      <c r="C97" s="494"/>
      <c r="D97" s="502"/>
      <c r="E97" s="518"/>
      <c r="F97" s="502"/>
      <c r="G97" s="531"/>
      <c r="H97" s="496"/>
      <c r="I97" s="496"/>
      <c r="J97" s="496"/>
      <c r="K97" s="498"/>
      <c r="L97" s="496"/>
      <c r="M97" s="496"/>
      <c r="N97" s="496"/>
      <c r="O97" s="498"/>
      <c r="P97" s="496"/>
      <c r="Q97" s="496"/>
      <c r="R97" s="496"/>
      <c r="S97" s="498"/>
    </row>
    <row r="98" spans="2:19" ht="42.4" customHeight="1" outlineLevel="1" x14ac:dyDescent="0.35">
      <c r="B98" s="520"/>
      <c r="C98" s="494"/>
      <c r="D98" s="114" t="s">
        <v>373</v>
      </c>
      <c r="E98" s="114" t="s">
        <v>374</v>
      </c>
      <c r="F98" s="130" t="s">
        <v>375</v>
      </c>
      <c r="G98" s="115" t="s">
        <v>376</v>
      </c>
      <c r="H98" s="114" t="s">
        <v>373</v>
      </c>
      <c r="I98" s="114" t="s">
        <v>374</v>
      </c>
      <c r="J98" s="130" t="s">
        <v>375</v>
      </c>
      <c r="K98" s="115" t="s">
        <v>376</v>
      </c>
      <c r="L98" s="114" t="s">
        <v>373</v>
      </c>
      <c r="M98" s="114" t="s">
        <v>374</v>
      </c>
      <c r="N98" s="130" t="s">
        <v>375</v>
      </c>
      <c r="O98" s="115" t="s">
        <v>376</v>
      </c>
      <c r="P98" s="114" t="s">
        <v>373</v>
      </c>
      <c r="Q98" s="114" t="s">
        <v>374</v>
      </c>
      <c r="R98" s="130" t="s">
        <v>375</v>
      </c>
      <c r="S98" s="115" t="s">
        <v>376</v>
      </c>
    </row>
    <row r="99" spans="2:19" ht="29.25" customHeight="1" outlineLevel="1" x14ac:dyDescent="0.35">
      <c r="B99" s="520"/>
      <c r="C99" s="494"/>
      <c r="D99" s="501" t="s">
        <v>562</v>
      </c>
      <c r="E99" s="517">
        <f>300000/300</f>
        <v>1000</v>
      </c>
      <c r="F99" s="501" t="s">
        <v>531</v>
      </c>
      <c r="G99" s="530" t="s">
        <v>528</v>
      </c>
      <c r="H99" s="495" t="s">
        <v>562</v>
      </c>
      <c r="I99" s="495">
        <v>1000</v>
      </c>
      <c r="J99" s="495" t="s">
        <v>531</v>
      </c>
      <c r="K99" s="497" t="s">
        <v>509</v>
      </c>
      <c r="L99" s="495" t="s">
        <v>562</v>
      </c>
      <c r="M99" s="495">
        <v>300</v>
      </c>
      <c r="N99" s="495" t="s">
        <v>531</v>
      </c>
      <c r="O99" s="497" t="s">
        <v>517</v>
      </c>
      <c r="P99" s="495" t="s">
        <v>562</v>
      </c>
      <c r="Q99" s="495">
        <v>370</v>
      </c>
      <c r="R99" s="495" t="s">
        <v>531</v>
      </c>
      <c r="S99" s="497" t="s">
        <v>517</v>
      </c>
    </row>
    <row r="100" spans="2:19" ht="29.25" customHeight="1" outlineLevel="1" x14ac:dyDescent="0.35">
      <c r="B100" s="520"/>
      <c r="C100" s="494"/>
      <c r="D100" s="502"/>
      <c r="E100" s="518"/>
      <c r="F100" s="502"/>
      <c r="G100" s="531"/>
      <c r="H100" s="496"/>
      <c r="I100" s="496"/>
      <c r="J100" s="496"/>
      <c r="K100" s="498"/>
      <c r="L100" s="496"/>
      <c r="M100" s="496"/>
      <c r="N100" s="496"/>
      <c r="O100" s="498"/>
      <c r="P100" s="496"/>
      <c r="Q100" s="496"/>
      <c r="R100" s="496"/>
      <c r="S100" s="498"/>
    </row>
    <row r="101" spans="2:19" ht="24" outlineLevel="1" x14ac:dyDescent="0.35">
      <c r="B101" s="520"/>
      <c r="C101" s="494"/>
      <c r="D101" s="114" t="s">
        <v>373</v>
      </c>
      <c r="E101" s="114" t="s">
        <v>374</v>
      </c>
      <c r="F101" s="200" t="s">
        <v>375</v>
      </c>
      <c r="G101" s="115" t="s">
        <v>376</v>
      </c>
      <c r="H101" s="114" t="s">
        <v>373</v>
      </c>
      <c r="I101" s="114" t="s">
        <v>374</v>
      </c>
      <c r="J101" s="200" t="s">
        <v>375</v>
      </c>
      <c r="K101" s="115" t="s">
        <v>376</v>
      </c>
      <c r="L101" s="114" t="s">
        <v>373</v>
      </c>
      <c r="M101" s="114" t="s">
        <v>374</v>
      </c>
      <c r="N101" s="200" t="s">
        <v>375</v>
      </c>
      <c r="O101" s="115" t="s">
        <v>376</v>
      </c>
      <c r="P101" s="114" t="s">
        <v>373</v>
      </c>
      <c r="Q101" s="114" t="s">
        <v>374</v>
      </c>
      <c r="R101" s="200" t="s">
        <v>375</v>
      </c>
      <c r="S101" s="115" t="s">
        <v>376</v>
      </c>
    </row>
    <row r="102" spans="2:19" ht="29.25" customHeight="1" outlineLevel="1" x14ac:dyDescent="0.35">
      <c r="B102" s="520"/>
      <c r="C102" s="494"/>
      <c r="D102" s="501" t="s">
        <v>279</v>
      </c>
      <c r="E102" s="517">
        <v>900</v>
      </c>
      <c r="F102" s="501" t="s">
        <v>529</v>
      </c>
      <c r="G102" s="530" t="s">
        <v>528</v>
      </c>
      <c r="H102" s="495" t="s">
        <v>279</v>
      </c>
      <c r="I102" s="495">
        <v>900</v>
      </c>
      <c r="J102" s="495" t="s">
        <v>529</v>
      </c>
      <c r="K102" s="497" t="s">
        <v>509</v>
      </c>
      <c r="L102" s="495" t="s">
        <v>279</v>
      </c>
      <c r="M102" s="495">
        <v>525</v>
      </c>
      <c r="N102" s="495" t="s">
        <v>529</v>
      </c>
      <c r="O102" s="497" t="s">
        <v>509</v>
      </c>
      <c r="P102" s="495" t="s">
        <v>279</v>
      </c>
      <c r="Q102" s="495">
        <v>955</v>
      </c>
      <c r="R102" s="495" t="s">
        <v>529</v>
      </c>
      <c r="S102" s="497" t="s">
        <v>509</v>
      </c>
    </row>
    <row r="103" spans="2:19" ht="29.25" customHeight="1" outlineLevel="1" x14ac:dyDescent="0.35">
      <c r="B103" s="520"/>
      <c r="C103" s="494"/>
      <c r="D103" s="502"/>
      <c r="E103" s="518"/>
      <c r="F103" s="502"/>
      <c r="G103" s="531"/>
      <c r="H103" s="496"/>
      <c r="I103" s="496"/>
      <c r="J103" s="496"/>
      <c r="K103" s="498"/>
      <c r="L103" s="496"/>
      <c r="M103" s="496"/>
      <c r="N103" s="496"/>
      <c r="O103" s="498"/>
      <c r="P103" s="496"/>
      <c r="Q103" s="496"/>
      <c r="R103" s="496"/>
      <c r="S103" s="498"/>
    </row>
    <row r="104" spans="2:19" ht="15" thickBot="1" x14ac:dyDescent="0.4">
      <c r="B104" s="103"/>
      <c r="C104" s="103"/>
    </row>
    <row r="105" spans="2:19" ht="15" thickBot="1" x14ac:dyDescent="0.4">
      <c r="B105" s="103"/>
      <c r="C105" s="103"/>
      <c r="D105" s="505" t="s">
        <v>311</v>
      </c>
      <c r="E105" s="506"/>
      <c r="F105" s="506"/>
      <c r="G105" s="507"/>
      <c r="H105" s="508" t="s">
        <v>377</v>
      </c>
      <c r="I105" s="509"/>
      <c r="J105" s="509"/>
      <c r="K105" s="510"/>
      <c r="L105" s="508" t="s">
        <v>313</v>
      </c>
      <c r="M105" s="509"/>
      <c r="N105" s="509"/>
      <c r="O105" s="510"/>
      <c r="P105" s="508" t="s">
        <v>314</v>
      </c>
      <c r="Q105" s="509"/>
      <c r="R105" s="509"/>
      <c r="S105" s="510"/>
    </row>
    <row r="106" spans="2:19" ht="33.75" customHeight="1" x14ac:dyDescent="0.35">
      <c r="B106" s="554" t="s">
        <v>378</v>
      </c>
      <c r="C106" s="532" t="s">
        <v>379</v>
      </c>
      <c r="D106" s="161" t="s">
        <v>380</v>
      </c>
      <c r="E106" s="162" t="s">
        <v>381</v>
      </c>
      <c r="F106" s="534" t="s">
        <v>382</v>
      </c>
      <c r="G106" s="542"/>
      <c r="H106" s="161" t="s">
        <v>380</v>
      </c>
      <c r="I106" s="162" t="s">
        <v>381</v>
      </c>
      <c r="J106" s="534" t="s">
        <v>382</v>
      </c>
      <c r="K106" s="542"/>
      <c r="L106" s="161" t="s">
        <v>380</v>
      </c>
      <c r="M106" s="162" t="s">
        <v>381</v>
      </c>
      <c r="N106" s="534" t="s">
        <v>382</v>
      </c>
      <c r="O106" s="542"/>
      <c r="P106" s="161" t="s">
        <v>380</v>
      </c>
      <c r="Q106" s="162" t="s">
        <v>381</v>
      </c>
      <c r="R106" s="534" t="s">
        <v>382</v>
      </c>
      <c r="S106" s="542"/>
    </row>
    <row r="107" spans="2:19" ht="30" customHeight="1" x14ac:dyDescent="0.35">
      <c r="B107" s="555"/>
      <c r="C107" s="533"/>
      <c r="D107" s="163"/>
      <c r="E107" s="164"/>
      <c r="F107" s="536"/>
      <c r="G107" s="557"/>
      <c r="H107" s="165"/>
      <c r="I107" s="166"/>
      <c r="J107" s="558"/>
      <c r="K107" s="559"/>
      <c r="L107" s="165"/>
      <c r="M107" s="166"/>
      <c r="N107" s="558"/>
      <c r="O107" s="559"/>
      <c r="P107" s="165"/>
      <c r="Q107" s="166"/>
      <c r="R107" s="558"/>
      <c r="S107" s="559"/>
    </row>
    <row r="108" spans="2:19" ht="32.25" customHeight="1" x14ac:dyDescent="0.35">
      <c r="B108" s="555"/>
      <c r="C108" s="554" t="s">
        <v>383</v>
      </c>
      <c r="D108" s="167" t="s">
        <v>380</v>
      </c>
      <c r="E108" s="114" t="s">
        <v>381</v>
      </c>
      <c r="F108" s="114" t="s">
        <v>384</v>
      </c>
      <c r="G108" s="137" t="s">
        <v>385</v>
      </c>
      <c r="H108" s="167" t="s">
        <v>380</v>
      </c>
      <c r="I108" s="114" t="s">
        <v>381</v>
      </c>
      <c r="J108" s="114" t="s">
        <v>384</v>
      </c>
      <c r="K108" s="137" t="s">
        <v>385</v>
      </c>
      <c r="L108" s="167" t="s">
        <v>380</v>
      </c>
      <c r="M108" s="114" t="s">
        <v>381</v>
      </c>
      <c r="N108" s="114" t="s">
        <v>384</v>
      </c>
      <c r="O108" s="137" t="s">
        <v>385</v>
      </c>
      <c r="P108" s="167" t="s">
        <v>380</v>
      </c>
      <c r="Q108" s="114" t="s">
        <v>381</v>
      </c>
      <c r="R108" s="114" t="s">
        <v>384</v>
      </c>
      <c r="S108" s="137" t="s">
        <v>385</v>
      </c>
    </row>
    <row r="109" spans="2:19" ht="27.75" customHeight="1" x14ac:dyDescent="0.35">
      <c r="B109" s="555"/>
      <c r="C109" s="555"/>
      <c r="D109" s="163"/>
      <c r="E109" s="132"/>
      <c r="F109" s="148"/>
      <c r="G109" s="157"/>
      <c r="H109" s="165"/>
      <c r="I109" s="134"/>
      <c r="J109" s="150"/>
      <c r="K109" s="160"/>
      <c r="L109" s="165"/>
      <c r="M109" s="134"/>
      <c r="N109" s="150"/>
      <c r="O109" s="160"/>
      <c r="P109" s="165"/>
      <c r="Q109" s="134"/>
      <c r="R109" s="150"/>
      <c r="S109" s="160"/>
    </row>
    <row r="110" spans="2:19" ht="27.75" hidden="1" customHeight="1" outlineLevel="1" x14ac:dyDescent="0.35">
      <c r="B110" s="555"/>
      <c r="C110" s="555"/>
      <c r="D110" s="167" t="s">
        <v>380</v>
      </c>
      <c r="E110" s="114" t="s">
        <v>381</v>
      </c>
      <c r="F110" s="114" t="s">
        <v>384</v>
      </c>
      <c r="G110" s="137" t="s">
        <v>385</v>
      </c>
      <c r="H110" s="167" t="s">
        <v>380</v>
      </c>
      <c r="I110" s="114" t="s">
        <v>381</v>
      </c>
      <c r="J110" s="114" t="s">
        <v>384</v>
      </c>
      <c r="K110" s="137" t="s">
        <v>385</v>
      </c>
      <c r="L110" s="167" t="s">
        <v>380</v>
      </c>
      <c r="M110" s="114" t="s">
        <v>381</v>
      </c>
      <c r="N110" s="114" t="s">
        <v>384</v>
      </c>
      <c r="O110" s="137" t="s">
        <v>385</v>
      </c>
      <c r="P110" s="167" t="s">
        <v>380</v>
      </c>
      <c r="Q110" s="114" t="s">
        <v>381</v>
      </c>
      <c r="R110" s="114" t="s">
        <v>384</v>
      </c>
      <c r="S110" s="137" t="s">
        <v>385</v>
      </c>
    </row>
    <row r="111" spans="2:19" ht="27.75" hidden="1" customHeight="1" outlineLevel="1" x14ac:dyDescent="0.35">
      <c r="B111" s="555"/>
      <c r="C111" s="555"/>
      <c r="D111" s="163"/>
      <c r="E111" s="132"/>
      <c r="F111" s="148"/>
      <c r="G111" s="157"/>
      <c r="H111" s="165"/>
      <c r="I111" s="134"/>
      <c r="J111" s="150"/>
      <c r="K111" s="160"/>
      <c r="L111" s="165"/>
      <c r="M111" s="134"/>
      <c r="N111" s="150"/>
      <c r="O111" s="160"/>
      <c r="P111" s="165"/>
      <c r="Q111" s="134"/>
      <c r="R111" s="150"/>
      <c r="S111" s="160"/>
    </row>
    <row r="112" spans="2:19" ht="27.75" hidden="1" customHeight="1" outlineLevel="1" x14ac:dyDescent="0.35">
      <c r="B112" s="555"/>
      <c r="C112" s="555"/>
      <c r="D112" s="167" t="s">
        <v>380</v>
      </c>
      <c r="E112" s="114" t="s">
        <v>381</v>
      </c>
      <c r="F112" s="114" t="s">
        <v>384</v>
      </c>
      <c r="G112" s="137" t="s">
        <v>385</v>
      </c>
      <c r="H112" s="167" t="s">
        <v>380</v>
      </c>
      <c r="I112" s="114" t="s">
        <v>381</v>
      </c>
      <c r="J112" s="114" t="s">
        <v>384</v>
      </c>
      <c r="K112" s="137" t="s">
        <v>385</v>
      </c>
      <c r="L112" s="167" t="s">
        <v>380</v>
      </c>
      <c r="M112" s="114" t="s">
        <v>381</v>
      </c>
      <c r="N112" s="114" t="s">
        <v>384</v>
      </c>
      <c r="O112" s="137" t="s">
        <v>385</v>
      </c>
      <c r="P112" s="167" t="s">
        <v>380</v>
      </c>
      <c r="Q112" s="114" t="s">
        <v>381</v>
      </c>
      <c r="R112" s="114" t="s">
        <v>384</v>
      </c>
      <c r="S112" s="137" t="s">
        <v>385</v>
      </c>
    </row>
    <row r="113" spans="2:19" ht="27.75" hidden="1" customHeight="1" outlineLevel="1" x14ac:dyDescent="0.35">
      <c r="B113" s="555"/>
      <c r="C113" s="555"/>
      <c r="D113" s="163"/>
      <c r="E113" s="132"/>
      <c r="F113" s="148"/>
      <c r="G113" s="157"/>
      <c r="H113" s="165"/>
      <c r="I113" s="134"/>
      <c r="J113" s="150"/>
      <c r="K113" s="160"/>
      <c r="L113" s="165"/>
      <c r="M113" s="134"/>
      <c r="N113" s="150"/>
      <c r="O113" s="160"/>
      <c r="P113" s="165"/>
      <c r="Q113" s="134"/>
      <c r="R113" s="150"/>
      <c r="S113" s="160"/>
    </row>
    <row r="114" spans="2:19" ht="27.75" hidden="1" customHeight="1" outlineLevel="1" x14ac:dyDescent="0.35">
      <c r="B114" s="555"/>
      <c r="C114" s="555"/>
      <c r="D114" s="167" t="s">
        <v>380</v>
      </c>
      <c r="E114" s="114" t="s">
        <v>381</v>
      </c>
      <c r="F114" s="114" t="s">
        <v>384</v>
      </c>
      <c r="G114" s="137" t="s">
        <v>385</v>
      </c>
      <c r="H114" s="167" t="s">
        <v>380</v>
      </c>
      <c r="I114" s="114" t="s">
        <v>381</v>
      </c>
      <c r="J114" s="114" t="s">
        <v>384</v>
      </c>
      <c r="K114" s="137" t="s">
        <v>385</v>
      </c>
      <c r="L114" s="167" t="s">
        <v>380</v>
      </c>
      <c r="M114" s="114" t="s">
        <v>381</v>
      </c>
      <c r="N114" s="114" t="s">
        <v>384</v>
      </c>
      <c r="O114" s="137" t="s">
        <v>385</v>
      </c>
      <c r="P114" s="167" t="s">
        <v>380</v>
      </c>
      <c r="Q114" s="114" t="s">
        <v>381</v>
      </c>
      <c r="R114" s="114" t="s">
        <v>384</v>
      </c>
      <c r="S114" s="137" t="s">
        <v>385</v>
      </c>
    </row>
    <row r="115" spans="2:19" ht="27.75" hidden="1" customHeight="1" outlineLevel="1" x14ac:dyDescent="0.35">
      <c r="B115" s="556"/>
      <c r="C115" s="556"/>
      <c r="D115" s="163"/>
      <c r="E115" s="132"/>
      <c r="F115" s="148"/>
      <c r="G115" s="157"/>
      <c r="H115" s="165"/>
      <c r="I115" s="134"/>
      <c r="J115" s="150"/>
      <c r="K115" s="160"/>
      <c r="L115" s="165"/>
      <c r="M115" s="134"/>
      <c r="N115" s="150"/>
      <c r="O115" s="160"/>
      <c r="P115" s="165"/>
      <c r="Q115" s="134"/>
      <c r="R115" s="150"/>
      <c r="S115" s="160"/>
    </row>
    <row r="116" spans="2:19" ht="26.25" customHeight="1" collapsed="1" x14ac:dyDescent="0.35">
      <c r="B116" s="494" t="s">
        <v>386</v>
      </c>
      <c r="C116" s="494" t="s">
        <v>387</v>
      </c>
      <c r="D116" s="168" t="s">
        <v>388</v>
      </c>
      <c r="E116" s="168" t="s">
        <v>389</v>
      </c>
      <c r="F116" s="168" t="s">
        <v>310</v>
      </c>
      <c r="G116" s="169" t="s">
        <v>390</v>
      </c>
      <c r="H116" s="170" t="s">
        <v>388</v>
      </c>
      <c r="I116" s="168" t="s">
        <v>389</v>
      </c>
      <c r="J116" s="168" t="s">
        <v>310</v>
      </c>
      <c r="K116" s="169" t="s">
        <v>390</v>
      </c>
      <c r="L116" s="168" t="s">
        <v>388</v>
      </c>
      <c r="M116" s="168" t="s">
        <v>389</v>
      </c>
      <c r="N116" s="168" t="s">
        <v>310</v>
      </c>
      <c r="O116" s="169" t="s">
        <v>390</v>
      </c>
      <c r="P116" s="168" t="s">
        <v>388</v>
      </c>
      <c r="Q116" s="168" t="s">
        <v>389</v>
      </c>
      <c r="R116" s="168" t="s">
        <v>310</v>
      </c>
      <c r="S116" s="169" t="s">
        <v>390</v>
      </c>
    </row>
    <row r="117" spans="2:19" ht="32.25" customHeight="1" x14ac:dyDescent="0.35">
      <c r="B117" s="494"/>
      <c r="C117" s="494"/>
      <c r="D117" s="131"/>
      <c r="E117" s="131"/>
      <c r="F117" s="131"/>
      <c r="G117" s="131"/>
      <c r="H117" s="153"/>
      <c r="I117" s="133"/>
      <c r="J117" s="133"/>
      <c r="K117" s="154"/>
      <c r="L117" s="133"/>
      <c r="M117" s="133"/>
      <c r="N117" s="133"/>
      <c r="O117" s="154"/>
      <c r="P117" s="133"/>
      <c r="Q117" s="133"/>
      <c r="R117" s="133"/>
      <c r="S117" s="154"/>
    </row>
    <row r="118" spans="2:19" ht="32.25" customHeight="1" x14ac:dyDescent="0.35">
      <c r="B118" s="494"/>
      <c r="C118" s="494" t="s">
        <v>391</v>
      </c>
      <c r="D118" s="114" t="s">
        <v>392</v>
      </c>
      <c r="E118" s="499" t="s">
        <v>393</v>
      </c>
      <c r="F118" s="500"/>
      <c r="G118" s="115" t="s">
        <v>394</v>
      </c>
      <c r="H118" s="114" t="s">
        <v>392</v>
      </c>
      <c r="I118" s="499" t="s">
        <v>393</v>
      </c>
      <c r="J118" s="500"/>
      <c r="K118" s="115" t="s">
        <v>394</v>
      </c>
      <c r="L118" s="114" t="s">
        <v>392</v>
      </c>
      <c r="M118" s="499" t="s">
        <v>393</v>
      </c>
      <c r="N118" s="500"/>
      <c r="O118" s="115" t="s">
        <v>394</v>
      </c>
      <c r="P118" s="114" t="s">
        <v>392</v>
      </c>
      <c r="Q118" s="114" t="s">
        <v>393</v>
      </c>
      <c r="R118" s="499" t="s">
        <v>393</v>
      </c>
      <c r="S118" s="500"/>
    </row>
    <row r="119" spans="2:19" ht="23.25" customHeight="1" x14ac:dyDescent="0.35">
      <c r="B119" s="494"/>
      <c r="C119" s="494"/>
      <c r="D119" s="171">
        <v>16983</v>
      </c>
      <c r="E119" s="546" t="s">
        <v>432</v>
      </c>
      <c r="F119" s="547"/>
      <c r="G119" s="204">
        <f>106870/300</f>
        <v>356.23333333333335</v>
      </c>
      <c r="H119" s="172"/>
      <c r="I119" s="503" t="s">
        <v>432</v>
      </c>
      <c r="J119" s="504"/>
      <c r="K119" s="143"/>
      <c r="L119" s="172">
        <v>12911</v>
      </c>
      <c r="M119" s="503" t="s">
        <v>432</v>
      </c>
      <c r="N119" s="504"/>
      <c r="O119" s="121"/>
      <c r="P119" s="121">
        <v>14696</v>
      </c>
      <c r="Q119" s="503" t="s">
        <v>432</v>
      </c>
      <c r="R119" s="504"/>
      <c r="S119" s="121"/>
    </row>
    <row r="120" spans="2:19" ht="23.25" hidden="1" customHeight="1" outlineLevel="1" x14ac:dyDescent="0.35">
      <c r="B120" s="494"/>
      <c r="C120" s="494"/>
      <c r="D120" s="114" t="s">
        <v>392</v>
      </c>
      <c r="E120" s="499" t="s">
        <v>393</v>
      </c>
      <c r="F120" s="500"/>
      <c r="G120" s="115" t="s">
        <v>394</v>
      </c>
      <c r="H120" s="114" t="s">
        <v>392</v>
      </c>
      <c r="I120" s="499" t="s">
        <v>393</v>
      </c>
      <c r="J120" s="500"/>
      <c r="K120" s="115" t="s">
        <v>394</v>
      </c>
      <c r="L120" s="114" t="s">
        <v>392</v>
      </c>
      <c r="M120" s="499" t="s">
        <v>393</v>
      </c>
      <c r="N120" s="500"/>
      <c r="O120" s="115" t="s">
        <v>394</v>
      </c>
      <c r="P120" s="114" t="s">
        <v>392</v>
      </c>
      <c r="Q120" s="114" t="s">
        <v>393</v>
      </c>
      <c r="R120" s="499" t="s">
        <v>393</v>
      </c>
      <c r="S120" s="500"/>
    </row>
    <row r="121" spans="2:19" ht="23.25" hidden="1" customHeight="1" outlineLevel="1" x14ac:dyDescent="0.35">
      <c r="B121" s="494"/>
      <c r="C121" s="494"/>
      <c r="D121" s="171">
        <v>72</v>
      </c>
      <c r="E121" s="546" t="s">
        <v>452</v>
      </c>
      <c r="F121" s="547"/>
      <c r="G121" s="204">
        <f>232733/300</f>
        <v>775.77666666666664</v>
      </c>
      <c r="H121" s="172"/>
      <c r="I121" s="503" t="s">
        <v>452</v>
      </c>
      <c r="J121" s="504"/>
      <c r="K121" s="121"/>
      <c r="L121" s="172"/>
      <c r="M121" s="503" t="s">
        <v>452</v>
      </c>
      <c r="N121" s="504"/>
      <c r="O121" s="121"/>
      <c r="P121" s="172"/>
      <c r="Q121" s="119"/>
      <c r="R121" s="503"/>
      <c r="S121" s="504"/>
    </row>
    <row r="122" spans="2:19" ht="23.25" hidden="1" customHeight="1" outlineLevel="1" x14ac:dyDescent="0.35">
      <c r="B122" s="494"/>
      <c r="C122" s="494"/>
      <c r="D122" s="114" t="s">
        <v>392</v>
      </c>
      <c r="E122" s="499" t="s">
        <v>393</v>
      </c>
      <c r="F122" s="500"/>
      <c r="G122" s="115" t="s">
        <v>394</v>
      </c>
      <c r="H122" s="114" t="s">
        <v>392</v>
      </c>
      <c r="I122" s="499" t="s">
        <v>393</v>
      </c>
      <c r="J122" s="500"/>
      <c r="K122" s="115" t="s">
        <v>394</v>
      </c>
      <c r="L122" s="114" t="s">
        <v>392</v>
      </c>
      <c r="M122" s="499" t="s">
        <v>393</v>
      </c>
      <c r="N122" s="500"/>
      <c r="O122" s="115" t="s">
        <v>394</v>
      </c>
      <c r="P122" s="114" t="s">
        <v>392</v>
      </c>
      <c r="Q122" s="114" t="s">
        <v>393</v>
      </c>
      <c r="R122" s="499" t="s">
        <v>393</v>
      </c>
      <c r="S122" s="500"/>
    </row>
    <row r="123" spans="2:19" ht="23.25" hidden="1" customHeight="1" outlineLevel="1" x14ac:dyDescent="0.35">
      <c r="B123" s="494"/>
      <c r="C123" s="494"/>
      <c r="D123" s="171">
        <v>688</v>
      </c>
      <c r="E123" s="546" t="s">
        <v>458</v>
      </c>
      <c r="F123" s="547"/>
      <c r="G123" s="204">
        <f>111708/300</f>
        <v>372.36</v>
      </c>
      <c r="H123" s="172"/>
      <c r="I123" s="503" t="s">
        <v>458</v>
      </c>
      <c r="J123" s="504"/>
      <c r="K123" s="121"/>
      <c r="L123" s="172">
        <v>979</v>
      </c>
      <c r="M123" s="503" t="s">
        <v>458</v>
      </c>
      <c r="N123" s="504"/>
      <c r="O123" s="121"/>
      <c r="P123" s="172"/>
      <c r="Q123" s="119"/>
      <c r="R123" s="503"/>
      <c r="S123" s="504"/>
    </row>
    <row r="124" spans="2:19" ht="23.25" hidden="1" customHeight="1" outlineLevel="1" x14ac:dyDescent="0.35">
      <c r="B124" s="494"/>
      <c r="C124" s="494"/>
      <c r="D124" s="114" t="s">
        <v>392</v>
      </c>
      <c r="E124" s="499" t="s">
        <v>393</v>
      </c>
      <c r="F124" s="500"/>
      <c r="G124" s="115" t="s">
        <v>394</v>
      </c>
      <c r="H124" s="114" t="s">
        <v>392</v>
      </c>
      <c r="I124" s="499" t="s">
        <v>393</v>
      </c>
      <c r="J124" s="500"/>
      <c r="K124" s="115" t="s">
        <v>394</v>
      </c>
      <c r="L124" s="114" t="s">
        <v>392</v>
      </c>
      <c r="M124" s="499" t="s">
        <v>393</v>
      </c>
      <c r="N124" s="500"/>
      <c r="O124" s="115" t="s">
        <v>394</v>
      </c>
      <c r="P124" s="114" t="s">
        <v>392</v>
      </c>
      <c r="Q124" s="114" t="s">
        <v>393</v>
      </c>
      <c r="R124" s="499" t="s">
        <v>393</v>
      </c>
      <c r="S124" s="500"/>
    </row>
    <row r="125" spans="2:19" ht="23.25" hidden="1" customHeight="1" outlineLevel="1" x14ac:dyDescent="0.35">
      <c r="B125" s="494"/>
      <c r="C125" s="494"/>
      <c r="D125" s="171">
        <v>15069</v>
      </c>
      <c r="E125" s="546" t="s">
        <v>469</v>
      </c>
      <c r="F125" s="547"/>
      <c r="G125" s="204">
        <f>334560/300</f>
        <v>1115.2</v>
      </c>
      <c r="H125" s="172"/>
      <c r="I125" s="503" t="s">
        <v>469</v>
      </c>
      <c r="J125" s="504"/>
      <c r="K125" s="121"/>
      <c r="L125" s="172">
        <v>720</v>
      </c>
      <c r="M125" s="503" t="s">
        <v>469</v>
      </c>
      <c r="N125" s="504"/>
      <c r="O125" s="121"/>
      <c r="P125" s="172"/>
      <c r="Q125" s="119"/>
      <c r="R125" s="503"/>
      <c r="S125" s="504"/>
    </row>
    <row r="126" spans="2:19" ht="23.25" hidden="1" customHeight="1" outlineLevel="1" x14ac:dyDescent="0.35">
      <c r="B126" s="494"/>
      <c r="C126" s="494"/>
      <c r="D126" s="114" t="s">
        <v>392</v>
      </c>
      <c r="E126" s="499" t="s">
        <v>393</v>
      </c>
      <c r="F126" s="500"/>
      <c r="G126" s="115" t="s">
        <v>394</v>
      </c>
      <c r="H126" s="114" t="s">
        <v>392</v>
      </c>
      <c r="I126" s="499" t="s">
        <v>393</v>
      </c>
      <c r="J126" s="500"/>
      <c r="K126" s="115" t="s">
        <v>394</v>
      </c>
      <c r="L126" s="114" t="s">
        <v>392</v>
      </c>
      <c r="M126" s="499" t="s">
        <v>393</v>
      </c>
      <c r="N126" s="500"/>
      <c r="O126" s="115" t="s">
        <v>394</v>
      </c>
      <c r="P126" s="114" t="s">
        <v>392</v>
      </c>
      <c r="Q126" s="114" t="s">
        <v>393</v>
      </c>
      <c r="R126" s="499" t="s">
        <v>393</v>
      </c>
      <c r="S126" s="500"/>
    </row>
    <row r="127" spans="2:19" ht="23.25" hidden="1" customHeight="1" outlineLevel="1" x14ac:dyDescent="0.35">
      <c r="B127" s="494"/>
      <c r="C127" s="494"/>
      <c r="D127" s="171">
        <v>3090</v>
      </c>
      <c r="E127" s="546" t="s">
        <v>482</v>
      </c>
      <c r="F127" s="547"/>
      <c r="G127" s="204">
        <f>468992/300</f>
        <v>1563.3066666666666</v>
      </c>
      <c r="H127" s="172"/>
      <c r="I127" s="503" t="s">
        <v>482</v>
      </c>
      <c r="J127" s="504"/>
      <c r="K127" s="121"/>
      <c r="L127" s="172">
        <v>35</v>
      </c>
      <c r="M127" s="503" t="s">
        <v>482</v>
      </c>
      <c r="N127" s="504"/>
      <c r="O127" s="121"/>
      <c r="P127" s="172"/>
      <c r="Q127" s="119"/>
      <c r="R127" s="503"/>
      <c r="S127" s="504"/>
    </row>
    <row r="128" spans="2:19" ht="15" collapsed="1" thickBot="1" x14ac:dyDescent="0.4">
      <c r="B128" s="103"/>
      <c r="C128" s="103"/>
    </row>
    <row r="129" spans="2:19" ht="15" thickBot="1" x14ac:dyDescent="0.4">
      <c r="B129" s="103"/>
      <c r="C129" s="103"/>
      <c r="D129" s="505" t="s">
        <v>311</v>
      </c>
      <c r="E129" s="506"/>
      <c r="F129" s="506"/>
      <c r="G129" s="507"/>
      <c r="H129" s="505" t="s">
        <v>312</v>
      </c>
      <c r="I129" s="506"/>
      <c r="J129" s="506"/>
      <c r="K129" s="507"/>
      <c r="L129" s="506" t="s">
        <v>313</v>
      </c>
      <c r="M129" s="506"/>
      <c r="N129" s="506"/>
      <c r="O129" s="506"/>
      <c r="P129" s="505" t="s">
        <v>314</v>
      </c>
      <c r="Q129" s="506"/>
      <c r="R129" s="506"/>
      <c r="S129" s="507"/>
    </row>
    <row r="130" spans="2:19" x14ac:dyDescent="0.35">
      <c r="B130" s="532" t="s">
        <v>395</v>
      </c>
      <c r="C130" s="532" t="s">
        <v>396</v>
      </c>
      <c r="D130" s="534" t="s">
        <v>397</v>
      </c>
      <c r="E130" s="545"/>
      <c r="F130" s="545"/>
      <c r="G130" s="542"/>
      <c r="H130" s="534" t="s">
        <v>397</v>
      </c>
      <c r="I130" s="545"/>
      <c r="J130" s="545"/>
      <c r="K130" s="542"/>
      <c r="L130" s="534" t="s">
        <v>397</v>
      </c>
      <c r="M130" s="545"/>
      <c r="N130" s="545"/>
      <c r="O130" s="542"/>
      <c r="P130" s="534" t="s">
        <v>397</v>
      </c>
      <c r="Q130" s="545"/>
      <c r="R130" s="545"/>
      <c r="S130" s="542"/>
    </row>
    <row r="131" spans="2:19" ht="45" customHeight="1" x14ac:dyDescent="0.35">
      <c r="B131" s="533"/>
      <c r="C131" s="533"/>
      <c r="D131" s="548"/>
      <c r="E131" s="549"/>
      <c r="F131" s="549"/>
      <c r="G131" s="550"/>
      <c r="H131" s="551"/>
      <c r="I131" s="552"/>
      <c r="J131" s="552"/>
      <c r="K131" s="553"/>
      <c r="L131" s="551"/>
      <c r="M131" s="552"/>
      <c r="N131" s="552"/>
      <c r="O131" s="553"/>
      <c r="P131" s="551"/>
      <c r="Q131" s="552"/>
      <c r="R131" s="552"/>
      <c r="S131" s="553"/>
    </row>
    <row r="132" spans="2:19" ht="32.25" customHeight="1" x14ac:dyDescent="0.35">
      <c r="B132" s="538" t="s">
        <v>398</v>
      </c>
      <c r="C132" s="538" t="s">
        <v>399</v>
      </c>
      <c r="D132" s="168" t="s">
        <v>400</v>
      </c>
      <c r="E132" s="136" t="s">
        <v>310</v>
      </c>
      <c r="F132" s="114" t="s">
        <v>332</v>
      </c>
      <c r="G132" s="115" t="s">
        <v>349</v>
      </c>
      <c r="H132" s="168" t="s">
        <v>400</v>
      </c>
      <c r="I132" s="182" t="s">
        <v>310</v>
      </c>
      <c r="J132" s="114" t="s">
        <v>332</v>
      </c>
      <c r="K132" s="115" t="s">
        <v>349</v>
      </c>
      <c r="L132" s="168" t="s">
        <v>400</v>
      </c>
      <c r="M132" s="182" t="s">
        <v>310</v>
      </c>
      <c r="N132" s="114" t="s">
        <v>332</v>
      </c>
      <c r="O132" s="115" t="s">
        <v>349</v>
      </c>
      <c r="P132" s="168" t="s">
        <v>400</v>
      </c>
      <c r="Q132" s="182" t="s">
        <v>310</v>
      </c>
      <c r="R132" s="114" t="s">
        <v>332</v>
      </c>
      <c r="S132" s="115" t="s">
        <v>349</v>
      </c>
    </row>
    <row r="133" spans="2:19" ht="23.25" customHeight="1" x14ac:dyDescent="0.35">
      <c r="B133" s="539"/>
      <c r="C133" s="540"/>
      <c r="D133" s="131"/>
      <c r="E133" s="173"/>
      <c r="F133" s="117"/>
      <c r="G133" s="152"/>
      <c r="H133" s="133"/>
      <c r="I133" s="185"/>
      <c r="J133" s="133"/>
      <c r="K133" s="183"/>
      <c r="L133" s="133"/>
      <c r="M133" s="185"/>
      <c r="N133" s="133"/>
      <c r="O133" s="183"/>
      <c r="P133" s="133"/>
      <c r="Q133" s="185"/>
      <c r="R133" s="133"/>
      <c r="S133" s="183"/>
    </row>
    <row r="134" spans="2:19" ht="29.25" customHeight="1" x14ac:dyDescent="0.35">
      <c r="B134" s="539"/>
      <c r="C134" s="538" t="s">
        <v>401</v>
      </c>
      <c r="D134" s="114" t="s">
        <v>402</v>
      </c>
      <c r="E134" s="499" t="s">
        <v>403</v>
      </c>
      <c r="F134" s="500"/>
      <c r="G134" s="115" t="s">
        <v>404</v>
      </c>
      <c r="H134" s="114" t="s">
        <v>402</v>
      </c>
      <c r="I134" s="499" t="s">
        <v>403</v>
      </c>
      <c r="J134" s="500"/>
      <c r="K134" s="115" t="s">
        <v>404</v>
      </c>
      <c r="L134" s="114" t="s">
        <v>402</v>
      </c>
      <c r="M134" s="499" t="s">
        <v>403</v>
      </c>
      <c r="N134" s="500"/>
      <c r="O134" s="115" t="s">
        <v>404</v>
      </c>
      <c r="P134" s="114" t="s">
        <v>402</v>
      </c>
      <c r="Q134" s="499" t="s">
        <v>403</v>
      </c>
      <c r="R134" s="500"/>
      <c r="S134" s="115" t="s">
        <v>404</v>
      </c>
    </row>
    <row r="135" spans="2:19" ht="39" customHeight="1" x14ac:dyDescent="0.35">
      <c r="B135" s="540"/>
      <c r="C135" s="540"/>
      <c r="D135" s="171"/>
      <c r="E135" s="546"/>
      <c r="F135" s="547"/>
      <c r="G135" s="118"/>
      <c r="H135" s="172"/>
      <c r="I135" s="503"/>
      <c r="J135" s="504"/>
      <c r="K135" s="121"/>
      <c r="L135" s="172"/>
      <c r="M135" s="503"/>
      <c r="N135" s="504"/>
      <c r="O135" s="121"/>
      <c r="P135" s="172"/>
      <c r="Q135" s="503"/>
      <c r="R135" s="504"/>
      <c r="S135" s="121"/>
    </row>
    <row r="139" spans="2:19" hidden="1" x14ac:dyDescent="0.35"/>
    <row r="140" spans="2:19" hidden="1" x14ac:dyDescent="0.35"/>
    <row r="141" spans="2:19" hidden="1" x14ac:dyDescent="0.35">
      <c r="D141" s="83" t="s">
        <v>405</v>
      </c>
    </row>
    <row r="142" spans="2:19" hidden="1" x14ac:dyDescent="0.35">
      <c r="D142" s="83" t="s">
        <v>406</v>
      </c>
      <c r="E142" s="83" t="s">
        <v>407</v>
      </c>
      <c r="F142" s="83" t="s">
        <v>408</v>
      </c>
      <c r="H142" s="83" t="s">
        <v>409</v>
      </c>
      <c r="I142" s="83" t="s">
        <v>410</v>
      </c>
    </row>
    <row r="143" spans="2:19" hidden="1" x14ac:dyDescent="0.35">
      <c r="D143" s="83" t="s">
        <v>411</v>
      </c>
      <c r="E143" s="83" t="s">
        <v>412</v>
      </c>
      <c r="F143" s="83" t="s">
        <v>413</v>
      </c>
      <c r="H143" s="83" t="s">
        <v>414</v>
      </c>
      <c r="I143" s="83" t="s">
        <v>415</v>
      </c>
    </row>
    <row r="144" spans="2:19" hidden="1" x14ac:dyDescent="0.35">
      <c r="D144" s="83" t="s">
        <v>416</v>
      </c>
      <c r="E144" s="83" t="s">
        <v>417</v>
      </c>
      <c r="F144" s="83" t="s">
        <v>418</v>
      </c>
      <c r="H144" s="83" t="s">
        <v>419</v>
      </c>
      <c r="I144" s="83" t="s">
        <v>420</v>
      </c>
    </row>
    <row r="145" spans="2:12" hidden="1" x14ac:dyDescent="0.35">
      <c r="D145" s="83" t="s">
        <v>421</v>
      </c>
      <c r="F145" s="83" t="s">
        <v>422</v>
      </c>
      <c r="G145" s="83" t="s">
        <v>423</v>
      </c>
      <c r="H145" s="83" t="s">
        <v>424</v>
      </c>
      <c r="I145" s="83" t="s">
        <v>425</v>
      </c>
      <c r="K145" s="83" t="s">
        <v>426</v>
      </c>
    </row>
    <row r="146" spans="2:12" hidden="1" x14ac:dyDescent="0.35">
      <c r="D146" s="83" t="s">
        <v>427</v>
      </c>
      <c r="F146" s="83" t="s">
        <v>428</v>
      </c>
      <c r="G146" s="83" t="s">
        <v>429</v>
      </c>
      <c r="H146" s="83" t="s">
        <v>430</v>
      </c>
      <c r="I146" s="83" t="s">
        <v>431</v>
      </c>
      <c r="K146" s="83" t="s">
        <v>432</v>
      </c>
      <c r="L146" s="83" t="s">
        <v>433</v>
      </c>
    </row>
    <row r="147" spans="2:12" hidden="1" x14ac:dyDescent="0.35">
      <c r="D147" s="83" t="s">
        <v>434</v>
      </c>
      <c r="E147" s="174" t="s">
        <v>435</v>
      </c>
      <c r="G147" s="83" t="s">
        <v>436</v>
      </c>
      <c r="H147" s="83" t="s">
        <v>437</v>
      </c>
      <c r="K147" s="83" t="s">
        <v>438</v>
      </c>
      <c r="L147" s="83" t="s">
        <v>439</v>
      </c>
    </row>
    <row r="148" spans="2:12" hidden="1" x14ac:dyDescent="0.35">
      <c r="D148" s="83" t="s">
        <v>440</v>
      </c>
      <c r="E148" s="175" t="s">
        <v>441</v>
      </c>
      <c r="K148" s="83" t="s">
        <v>442</v>
      </c>
      <c r="L148" s="83" t="s">
        <v>443</v>
      </c>
    </row>
    <row r="149" spans="2:12" hidden="1" x14ac:dyDescent="0.35">
      <c r="E149" s="176" t="s">
        <v>444</v>
      </c>
      <c r="H149" s="83" t="s">
        <v>445</v>
      </c>
      <c r="K149" s="83" t="s">
        <v>446</v>
      </c>
      <c r="L149" s="83" t="s">
        <v>447</v>
      </c>
    </row>
    <row r="150" spans="2:12" hidden="1" x14ac:dyDescent="0.35">
      <c r="H150" s="83" t="s">
        <v>448</v>
      </c>
      <c r="K150" s="83" t="s">
        <v>449</v>
      </c>
      <c r="L150" s="83" t="s">
        <v>450</v>
      </c>
    </row>
    <row r="151" spans="2:12" hidden="1" x14ac:dyDescent="0.35">
      <c r="H151" s="83" t="s">
        <v>451</v>
      </c>
      <c r="K151" s="83" t="s">
        <v>452</v>
      </c>
      <c r="L151" s="83" t="s">
        <v>453</v>
      </c>
    </row>
    <row r="152" spans="2:12" hidden="1" x14ac:dyDescent="0.35">
      <c r="B152" s="83" t="s">
        <v>454</v>
      </c>
      <c r="C152" s="83" t="s">
        <v>455</v>
      </c>
      <c r="D152" s="83" t="s">
        <v>454</v>
      </c>
      <c r="G152" s="83" t="s">
        <v>456</v>
      </c>
      <c r="H152" s="83" t="s">
        <v>457</v>
      </c>
      <c r="J152" s="83" t="s">
        <v>279</v>
      </c>
      <c r="K152" s="83" t="s">
        <v>458</v>
      </c>
      <c r="L152" s="83" t="s">
        <v>459</v>
      </c>
    </row>
    <row r="153" spans="2:12" hidden="1" x14ac:dyDescent="0.35">
      <c r="B153" s="83">
        <v>1</v>
      </c>
      <c r="C153" s="83" t="s">
        <v>460</v>
      </c>
      <c r="D153" s="83" t="s">
        <v>461</v>
      </c>
      <c r="E153" s="83" t="s">
        <v>349</v>
      </c>
      <c r="F153" s="83" t="s">
        <v>11</v>
      </c>
      <c r="G153" s="83" t="s">
        <v>462</v>
      </c>
      <c r="H153" s="83" t="s">
        <v>463</v>
      </c>
      <c r="J153" s="83" t="s">
        <v>438</v>
      </c>
      <c r="K153" s="83" t="s">
        <v>464</v>
      </c>
    </row>
    <row r="154" spans="2:12" hidden="1" x14ac:dyDescent="0.35">
      <c r="B154" s="83">
        <v>2</v>
      </c>
      <c r="C154" s="83" t="s">
        <v>465</v>
      </c>
      <c r="D154" s="83" t="s">
        <v>466</v>
      </c>
      <c r="E154" s="83" t="s">
        <v>332</v>
      </c>
      <c r="F154" s="83" t="s">
        <v>18</v>
      </c>
      <c r="G154" s="83" t="s">
        <v>467</v>
      </c>
      <c r="J154" s="83" t="s">
        <v>468</v>
      </c>
      <c r="K154" s="83" t="s">
        <v>469</v>
      </c>
    </row>
    <row r="155" spans="2:12" hidden="1" x14ac:dyDescent="0.35">
      <c r="B155" s="83">
        <v>3</v>
      </c>
      <c r="C155" s="83" t="s">
        <v>470</v>
      </c>
      <c r="D155" s="83" t="s">
        <v>471</v>
      </c>
      <c r="E155" s="83" t="s">
        <v>310</v>
      </c>
      <c r="G155" s="83" t="s">
        <v>472</v>
      </c>
      <c r="J155" s="83" t="s">
        <v>473</v>
      </c>
      <c r="K155" s="83" t="s">
        <v>474</v>
      </c>
    </row>
    <row r="156" spans="2:12" hidden="1" x14ac:dyDescent="0.35">
      <c r="B156" s="83">
        <v>4</v>
      </c>
      <c r="C156" s="83" t="s">
        <v>463</v>
      </c>
      <c r="H156" s="83" t="s">
        <v>475</v>
      </c>
      <c r="I156" s="83" t="s">
        <v>476</v>
      </c>
      <c r="J156" s="83" t="s">
        <v>477</v>
      </c>
      <c r="K156" s="83" t="s">
        <v>478</v>
      </c>
    </row>
    <row r="157" spans="2:12" hidden="1" x14ac:dyDescent="0.35">
      <c r="D157" s="83" t="s">
        <v>472</v>
      </c>
      <c r="H157" s="83" t="s">
        <v>479</v>
      </c>
      <c r="I157" s="83" t="s">
        <v>480</v>
      </c>
      <c r="J157" s="83" t="s">
        <v>481</v>
      </c>
      <c r="K157" s="83" t="s">
        <v>482</v>
      </c>
    </row>
    <row r="158" spans="2:12" hidden="1" x14ac:dyDescent="0.35">
      <c r="D158" s="83" t="s">
        <v>483</v>
      </c>
      <c r="H158" s="83" t="s">
        <v>484</v>
      </c>
      <c r="I158" s="83" t="s">
        <v>485</v>
      </c>
      <c r="J158" s="83" t="s">
        <v>486</v>
      </c>
      <c r="K158" s="83" t="s">
        <v>487</v>
      </c>
    </row>
    <row r="159" spans="2:12" hidden="1" x14ac:dyDescent="0.35">
      <c r="D159" s="83" t="s">
        <v>488</v>
      </c>
      <c r="H159" s="83" t="s">
        <v>489</v>
      </c>
      <c r="J159" s="83" t="s">
        <v>490</v>
      </c>
      <c r="K159" s="83" t="s">
        <v>491</v>
      </c>
    </row>
    <row r="160" spans="2:12" hidden="1" x14ac:dyDescent="0.35">
      <c r="H160" s="83" t="s">
        <v>492</v>
      </c>
      <c r="J160" s="83" t="s">
        <v>493</v>
      </c>
    </row>
    <row r="161" spans="2:11" ht="58" hidden="1" x14ac:dyDescent="0.35">
      <c r="D161" s="177" t="s">
        <v>494</v>
      </c>
      <c r="E161" s="83" t="s">
        <v>495</v>
      </c>
      <c r="F161" s="83" t="s">
        <v>496</v>
      </c>
      <c r="G161" s="83" t="s">
        <v>497</v>
      </c>
      <c r="H161" s="83" t="s">
        <v>498</v>
      </c>
      <c r="I161" s="83" t="s">
        <v>499</v>
      </c>
      <c r="J161" s="83" t="s">
        <v>500</v>
      </c>
      <c r="K161" s="83" t="s">
        <v>501</v>
      </c>
    </row>
    <row r="162" spans="2:11" ht="72.5" hidden="1" x14ac:dyDescent="0.35">
      <c r="B162" s="83" t="s">
        <v>604</v>
      </c>
      <c r="C162" s="83" t="s">
        <v>603</v>
      </c>
      <c r="D162" s="177" t="s">
        <v>502</v>
      </c>
      <c r="E162" s="83" t="s">
        <v>503</v>
      </c>
      <c r="F162" s="83" t="s">
        <v>504</v>
      </c>
      <c r="G162" s="83" t="s">
        <v>505</v>
      </c>
      <c r="H162" s="83" t="s">
        <v>506</v>
      </c>
      <c r="I162" s="83" t="s">
        <v>507</v>
      </c>
      <c r="J162" s="83" t="s">
        <v>508</v>
      </c>
      <c r="K162" s="83" t="s">
        <v>509</v>
      </c>
    </row>
    <row r="163" spans="2:11" ht="43.5" hidden="1" x14ac:dyDescent="0.35">
      <c r="B163" s="83" t="s">
        <v>605</v>
      </c>
      <c r="C163" s="83" t="s">
        <v>602</v>
      </c>
      <c r="D163" s="177" t="s">
        <v>510</v>
      </c>
      <c r="E163" s="83" t="s">
        <v>511</v>
      </c>
      <c r="F163" s="83" t="s">
        <v>512</v>
      </c>
      <c r="G163" s="83" t="s">
        <v>513</v>
      </c>
      <c r="H163" s="83" t="s">
        <v>514</v>
      </c>
      <c r="I163" s="83" t="s">
        <v>515</v>
      </c>
      <c r="J163" s="83" t="s">
        <v>516</v>
      </c>
      <c r="K163" s="83" t="s">
        <v>517</v>
      </c>
    </row>
    <row r="164" spans="2:11" hidden="1" x14ac:dyDescent="0.35">
      <c r="B164" s="83" t="s">
        <v>606</v>
      </c>
      <c r="C164" s="83" t="s">
        <v>601</v>
      </c>
      <c r="F164" s="83" t="s">
        <v>518</v>
      </c>
      <c r="G164" s="83" t="s">
        <v>519</v>
      </c>
      <c r="H164" s="83" t="s">
        <v>520</v>
      </c>
      <c r="I164" s="83" t="s">
        <v>521</v>
      </c>
      <c r="J164" s="83" t="s">
        <v>522</v>
      </c>
      <c r="K164" s="83" t="s">
        <v>523</v>
      </c>
    </row>
    <row r="165" spans="2:11" hidden="1" x14ac:dyDescent="0.35">
      <c r="B165" s="83" t="s">
        <v>607</v>
      </c>
      <c r="G165" s="83" t="s">
        <v>524</v>
      </c>
      <c r="H165" s="83" t="s">
        <v>525</v>
      </c>
      <c r="I165" s="83" t="s">
        <v>526</v>
      </c>
      <c r="J165" s="83" t="s">
        <v>527</v>
      </c>
      <c r="K165" s="83" t="s">
        <v>528</v>
      </c>
    </row>
    <row r="166" spans="2:11" hidden="1" x14ac:dyDescent="0.35">
      <c r="C166" s="83" t="s">
        <v>529</v>
      </c>
      <c r="J166" s="83" t="s">
        <v>530</v>
      </c>
    </row>
    <row r="167" spans="2:11" hidden="1" x14ac:dyDescent="0.35">
      <c r="C167" s="83" t="s">
        <v>531</v>
      </c>
      <c r="I167" s="83" t="s">
        <v>532</v>
      </c>
      <c r="J167" s="83" t="s">
        <v>533</v>
      </c>
    </row>
    <row r="168" spans="2:11" hidden="1" x14ac:dyDescent="0.35">
      <c r="B168" s="186" t="s">
        <v>608</v>
      </c>
      <c r="C168" s="83" t="s">
        <v>534</v>
      </c>
      <c r="I168" s="83" t="s">
        <v>535</v>
      </c>
      <c r="J168" s="83" t="s">
        <v>536</v>
      </c>
    </row>
    <row r="169" spans="2:11" hidden="1" x14ac:dyDescent="0.35">
      <c r="B169" s="186" t="s">
        <v>29</v>
      </c>
      <c r="C169" s="83" t="s">
        <v>537</v>
      </c>
      <c r="D169" s="83" t="s">
        <v>538</v>
      </c>
      <c r="E169" s="83" t="s">
        <v>539</v>
      </c>
      <c r="I169" s="83" t="s">
        <v>540</v>
      </c>
      <c r="J169" s="83" t="s">
        <v>279</v>
      </c>
    </row>
    <row r="170" spans="2:11" hidden="1" x14ac:dyDescent="0.35">
      <c r="B170" s="186" t="s">
        <v>16</v>
      </c>
      <c r="D170" s="83" t="s">
        <v>541</v>
      </c>
      <c r="E170" s="83" t="s">
        <v>542</v>
      </c>
      <c r="H170" s="83" t="s">
        <v>414</v>
      </c>
      <c r="I170" s="83" t="s">
        <v>543</v>
      </c>
    </row>
    <row r="171" spans="2:11" hidden="1" x14ac:dyDescent="0.35">
      <c r="B171" s="186" t="s">
        <v>34</v>
      </c>
      <c r="D171" s="83" t="s">
        <v>544</v>
      </c>
      <c r="E171" s="83" t="s">
        <v>545</v>
      </c>
      <c r="H171" s="83" t="s">
        <v>424</v>
      </c>
      <c r="I171" s="83" t="s">
        <v>546</v>
      </c>
      <c r="J171" s="83" t="s">
        <v>547</v>
      </c>
    </row>
    <row r="172" spans="2:11" hidden="1" x14ac:dyDescent="0.35">
      <c r="B172" s="186" t="s">
        <v>609</v>
      </c>
      <c r="C172" s="83" t="s">
        <v>548</v>
      </c>
      <c r="D172" s="83" t="s">
        <v>549</v>
      </c>
      <c r="H172" s="83" t="s">
        <v>430</v>
      </c>
      <c r="I172" s="83" t="s">
        <v>550</v>
      </c>
      <c r="J172" s="83" t="s">
        <v>551</v>
      </c>
    </row>
    <row r="173" spans="2:11" hidden="1" x14ac:dyDescent="0.35">
      <c r="B173" s="186" t="s">
        <v>610</v>
      </c>
      <c r="C173" s="83" t="s">
        <v>552</v>
      </c>
      <c r="H173" s="83" t="s">
        <v>437</v>
      </c>
      <c r="I173" s="83" t="s">
        <v>553</v>
      </c>
    </row>
    <row r="174" spans="2:11" hidden="1" x14ac:dyDescent="0.35">
      <c r="B174" s="186" t="s">
        <v>611</v>
      </c>
      <c r="C174" s="83" t="s">
        <v>554</v>
      </c>
      <c r="E174" s="83" t="s">
        <v>555</v>
      </c>
      <c r="H174" s="83" t="s">
        <v>556</v>
      </c>
      <c r="I174" s="83" t="s">
        <v>557</v>
      </c>
    </row>
    <row r="175" spans="2:11" hidden="1" x14ac:dyDescent="0.35">
      <c r="B175" s="186" t="s">
        <v>612</v>
      </c>
      <c r="C175" s="83" t="s">
        <v>558</v>
      </c>
      <c r="E175" s="83" t="s">
        <v>559</v>
      </c>
      <c r="H175" s="83" t="s">
        <v>560</v>
      </c>
      <c r="I175" s="83" t="s">
        <v>561</v>
      </c>
    </row>
    <row r="176" spans="2:11" hidden="1" x14ac:dyDescent="0.35">
      <c r="B176" s="186" t="s">
        <v>613</v>
      </c>
      <c r="C176" s="83" t="s">
        <v>562</v>
      </c>
      <c r="E176" s="83" t="s">
        <v>563</v>
      </c>
      <c r="H176" s="83" t="s">
        <v>564</v>
      </c>
      <c r="I176" s="83" t="s">
        <v>565</v>
      </c>
    </row>
    <row r="177" spans="2:9" hidden="1" x14ac:dyDescent="0.35">
      <c r="B177" s="186" t="s">
        <v>614</v>
      </c>
      <c r="C177" s="83" t="s">
        <v>566</v>
      </c>
      <c r="E177" s="83" t="s">
        <v>567</v>
      </c>
      <c r="H177" s="83" t="s">
        <v>568</v>
      </c>
      <c r="I177" s="83" t="s">
        <v>569</v>
      </c>
    </row>
    <row r="178" spans="2:9" hidden="1" x14ac:dyDescent="0.35">
      <c r="B178" s="186" t="s">
        <v>615</v>
      </c>
      <c r="C178" s="83" t="s">
        <v>570</v>
      </c>
      <c r="E178" s="83" t="s">
        <v>571</v>
      </c>
      <c r="H178" s="83" t="s">
        <v>572</v>
      </c>
      <c r="I178" s="83" t="s">
        <v>573</v>
      </c>
    </row>
    <row r="179" spans="2:9" hidden="1" x14ac:dyDescent="0.35">
      <c r="B179" s="186" t="s">
        <v>616</v>
      </c>
      <c r="C179" s="83" t="s">
        <v>279</v>
      </c>
      <c r="E179" s="83" t="s">
        <v>574</v>
      </c>
      <c r="H179" s="83" t="s">
        <v>575</v>
      </c>
      <c r="I179" s="83" t="s">
        <v>576</v>
      </c>
    </row>
    <row r="180" spans="2:9" hidden="1" x14ac:dyDescent="0.35">
      <c r="B180" s="186" t="s">
        <v>617</v>
      </c>
      <c r="E180" s="83" t="s">
        <v>577</v>
      </c>
      <c r="H180" s="83" t="s">
        <v>578</v>
      </c>
      <c r="I180" s="83" t="s">
        <v>579</v>
      </c>
    </row>
    <row r="181" spans="2:9" hidden="1" x14ac:dyDescent="0.35">
      <c r="B181" s="186" t="s">
        <v>618</v>
      </c>
      <c r="E181" s="83" t="s">
        <v>580</v>
      </c>
      <c r="H181" s="83" t="s">
        <v>581</v>
      </c>
      <c r="I181" s="83" t="s">
        <v>582</v>
      </c>
    </row>
    <row r="182" spans="2:9" hidden="1" x14ac:dyDescent="0.35">
      <c r="B182" s="186" t="s">
        <v>619</v>
      </c>
      <c r="E182" s="83" t="s">
        <v>583</v>
      </c>
      <c r="H182" s="83" t="s">
        <v>584</v>
      </c>
      <c r="I182" s="83" t="s">
        <v>585</v>
      </c>
    </row>
    <row r="183" spans="2:9" hidden="1" x14ac:dyDescent="0.35">
      <c r="B183" s="186" t="s">
        <v>620</v>
      </c>
      <c r="H183" s="83" t="s">
        <v>586</v>
      </c>
      <c r="I183" s="83" t="s">
        <v>587</v>
      </c>
    </row>
    <row r="184" spans="2:9" hidden="1" x14ac:dyDescent="0.35">
      <c r="B184" s="186" t="s">
        <v>621</v>
      </c>
      <c r="H184" s="83" t="s">
        <v>588</v>
      </c>
    </row>
    <row r="185" spans="2:9" hidden="1" x14ac:dyDescent="0.35">
      <c r="B185" s="186" t="s">
        <v>622</v>
      </c>
      <c r="H185" s="83" t="s">
        <v>589</v>
      </c>
    </row>
    <row r="186" spans="2:9" hidden="1" x14ac:dyDescent="0.35">
      <c r="B186" s="186" t="s">
        <v>623</v>
      </c>
      <c r="H186" s="83" t="s">
        <v>590</v>
      </c>
    </row>
    <row r="187" spans="2:9" hidden="1" x14ac:dyDescent="0.35">
      <c r="B187" s="186" t="s">
        <v>624</v>
      </c>
      <c r="H187" s="83" t="s">
        <v>591</v>
      </c>
    </row>
    <row r="188" spans="2:9" hidden="1" x14ac:dyDescent="0.35">
      <c r="B188" s="186" t="s">
        <v>625</v>
      </c>
      <c r="D188" t="s">
        <v>592</v>
      </c>
      <c r="H188" s="83" t="s">
        <v>593</v>
      </c>
    </row>
    <row r="189" spans="2:9" hidden="1" x14ac:dyDescent="0.35">
      <c r="B189" s="186" t="s">
        <v>626</v>
      </c>
      <c r="D189" t="s">
        <v>594</v>
      </c>
      <c r="H189" s="83" t="s">
        <v>595</v>
      </c>
    </row>
    <row r="190" spans="2:9" hidden="1" x14ac:dyDescent="0.35">
      <c r="B190" s="186" t="s">
        <v>627</v>
      </c>
      <c r="D190" t="s">
        <v>596</v>
      </c>
      <c r="H190" s="83" t="s">
        <v>597</v>
      </c>
    </row>
    <row r="191" spans="2:9" hidden="1" x14ac:dyDescent="0.35">
      <c r="B191" s="186" t="s">
        <v>628</v>
      </c>
      <c r="D191" t="s">
        <v>594</v>
      </c>
      <c r="H191" s="83" t="s">
        <v>598</v>
      </c>
    </row>
    <row r="192" spans="2:9" hidden="1" x14ac:dyDescent="0.35">
      <c r="B192" s="186" t="s">
        <v>629</v>
      </c>
      <c r="D192" t="s">
        <v>599</v>
      </c>
    </row>
    <row r="193" spans="2:4" hidden="1" x14ac:dyDescent="0.35">
      <c r="B193" s="186" t="s">
        <v>630</v>
      </c>
      <c r="D193" t="s">
        <v>594</v>
      </c>
    </row>
    <row r="194" spans="2:4" hidden="1" x14ac:dyDescent="0.35">
      <c r="B194" s="186" t="s">
        <v>631</v>
      </c>
    </row>
    <row r="195" spans="2:4" hidden="1" x14ac:dyDescent="0.35">
      <c r="B195" s="186" t="s">
        <v>632</v>
      </c>
    </row>
    <row r="196" spans="2:4" hidden="1" x14ac:dyDescent="0.35">
      <c r="B196" s="186" t="s">
        <v>633</v>
      </c>
    </row>
    <row r="197" spans="2:4" hidden="1" x14ac:dyDescent="0.35">
      <c r="B197" s="186" t="s">
        <v>634</v>
      </c>
    </row>
    <row r="198" spans="2:4" hidden="1" x14ac:dyDescent="0.35">
      <c r="B198" s="186" t="s">
        <v>635</v>
      </c>
    </row>
    <row r="199" spans="2:4" hidden="1" x14ac:dyDescent="0.35">
      <c r="B199" s="186" t="s">
        <v>636</v>
      </c>
    </row>
    <row r="200" spans="2:4" hidden="1" x14ac:dyDescent="0.35">
      <c r="B200" s="186" t="s">
        <v>637</v>
      </c>
    </row>
    <row r="201" spans="2:4" hidden="1" x14ac:dyDescent="0.35">
      <c r="B201" s="186" t="s">
        <v>638</v>
      </c>
    </row>
    <row r="202" spans="2:4" hidden="1" x14ac:dyDescent="0.35">
      <c r="B202" s="186" t="s">
        <v>639</v>
      </c>
    </row>
    <row r="203" spans="2:4" hidden="1" x14ac:dyDescent="0.35">
      <c r="B203" s="186" t="s">
        <v>51</v>
      </c>
    </row>
    <row r="204" spans="2:4" hidden="1" x14ac:dyDescent="0.35">
      <c r="B204" s="186" t="s">
        <v>57</v>
      </c>
    </row>
    <row r="205" spans="2:4" hidden="1" x14ac:dyDescent="0.35">
      <c r="B205" s="186" t="s">
        <v>58</v>
      </c>
    </row>
    <row r="206" spans="2:4" hidden="1" x14ac:dyDescent="0.35">
      <c r="B206" s="186" t="s">
        <v>60</v>
      </c>
    </row>
    <row r="207" spans="2:4" hidden="1" x14ac:dyDescent="0.35">
      <c r="B207" s="186" t="s">
        <v>23</v>
      </c>
    </row>
    <row r="208" spans="2:4" hidden="1" x14ac:dyDescent="0.35">
      <c r="B208" s="186" t="s">
        <v>62</v>
      </c>
    </row>
    <row r="209" spans="2:2" hidden="1" x14ac:dyDescent="0.35">
      <c r="B209" s="186" t="s">
        <v>64</v>
      </c>
    </row>
    <row r="210" spans="2:2" hidden="1" x14ac:dyDescent="0.35">
      <c r="B210" s="186" t="s">
        <v>67</v>
      </c>
    </row>
    <row r="211" spans="2:2" hidden="1" x14ac:dyDescent="0.35">
      <c r="B211" s="186" t="s">
        <v>68</v>
      </c>
    </row>
    <row r="212" spans="2:2" hidden="1" x14ac:dyDescent="0.35">
      <c r="B212" s="186" t="s">
        <v>69</v>
      </c>
    </row>
    <row r="213" spans="2:2" hidden="1" x14ac:dyDescent="0.35">
      <c r="B213" s="186" t="s">
        <v>70</v>
      </c>
    </row>
    <row r="214" spans="2:2" hidden="1" x14ac:dyDescent="0.35">
      <c r="B214" s="186" t="s">
        <v>640</v>
      </c>
    </row>
    <row r="215" spans="2:2" hidden="1" x14ac:dyDescent="0.35">
      <c r="B215" s="186" t="s">
        <v>641</v>
      </c>
    </row>
    <row r="216" spans="2:2" hidden="1" x14ac:dyDescent="0.35">
      <c r="B216" s="186" t="s">
        <v>74</v>
      </c>
    </row>
    <row r="217" spans="2:2" hidden="1" x14ac:dyDescent="0.35">
      <c r="B217" s="186" t="s">
        <v>76</v>
      </c>
    </row>
    <row r="218" spans="2:2" hidden="1" x14ac:dyDescent="0.35">
      <c r="B218" s="186" t="s">
        <v>80</v>
      </c>
    </row>
    <row r="219" spans="2:2" hidden="1" x14ac:dyDescent="0.35">
      <c r="B219" s="186" t="s">
        <v>642</v>
      </c>
    </row>
    <row r="220" spans="2:2" hidden="1" x14ac:dyDescent="0.35">
      <c r="B220" s="186" t="s">
        <v>643</v>
      </c>
    </row>
    <row r="221" spans="2:2" hidden="1" x14ac:dyDescent="0.35">
      <c r="B221" s="186" t="s">
        <v>644</v>
      </c>
    </row>
    <row r="222" spans="2:2" hidden="1" x14ac:dyDescent="0.35">
      <c r="B222" s="186" t="s">
        <v>78</v>
      </c>
    </row>
    <row r="223" spans="2:2" hidden="1" x14ac:dyDescent="0.35">
      <c r="B223" s="186" t="s">
        <v>79</v>
      </c>
    </row>
    <row r="224" spans="2:2" hidden="1" x14ac:dyDescent="0.35">
      <c r="B224" s="186" t="s">
        <v>82</v>
      </c>
    </row>
    <row r="225" spans="2:2" hidden="1" x14ac:dyDescent="0.35">
      <c r="B225" s="186" t="s">
        <v>84</v>
      </c>
    </row>
    <row r="226" spans="2:2" hidden="1" x14ac:dyDescent="0.35">
      <c r="B226" s="186" t="s">
        <v>645</v>
      </c>
    </row>
    <row r="227" spans="2:2" hidden="1" x14ac:dyDescent="0.35">
      <c r="B227" s="186" t="s">
        <v>83</v>
      </c>
    </row>
    <row r="228" spans="2:2" hidden="1" x14ac:dyDescent="0.35">
      <c r="B228" s="186" t="s">
        <v>85</v>
      </c>
    </row>
    <row r="229" spans="2:2" hidden="1" x14ac:dyDescent="0.35">
      <c r="B229" s="186" t="s">
        <v>88</v>
      </c>
    </row>
    <row r="230" spans="2:2" hidden="1" x14ac:dyDescent="0.35">
      <c r="B230" s="186" t="s">
        <v>87</v>
      </c>
    </row>
    <row r="231" spans="2:2" hidden="1" x14ac:dyDescent="0.35">
      <c r="B231" s="186" t="s">
        <v>646</v>
      </c>
    </row>
    <row r="232" spans="2:2" hidden="1" x14ac:dyDescent="0.35">
      <c r="B232" s="186" t="s">
        <v>94</v>
      </c>
    </row>
    <row r="233" spans="2:2" hidden="1" x14ac:dyDescent="0.35">
      <c r="B233" s="186" t="s">
        <v>96</v>
      </c>
    </row>
    <row r="234" spans="2:2" hidden="1" x14ac:dyDescent="0.35">
      <c r="B234" s="186" t="s">
        <v>97</v>
      </c>
    </row>
    <row r="235" spans="2:2" hidden="1" x14ac:dyDescent="0.35">
      <c r="B235" s="186" t="s">
        <v>98</v>
      </c>
    </row>
    <row r="236" spans="2:2" hidden="1" x14ac:dyDescent="0.35">
      <c r="B236" s="186" t="s">
        <v>647</v>
      </c>
    </row>
    <row r="237" spans="2:2" hidden="1" x14ac:dyDescent="0.35">
      <c r="B237" s="186" t="s">
        <v>648</v>
      </c>
    </row>
    <row r="238" spans="2:2" hidden="1" x14ac:dyDescent="0.35">
      <c r="B238" s="186" t="s">
        <v>99</v>
      </c>
    </row>
    <row r="239" spans="2:2" hidden="1" x14ac:dyDescent="0.35">
      <c r="B239" s="186" t="s">
        <v>153</v>
      </c>
    </row>
    <row r="240" spans="2:2" hidden="1" x14ac:dyDescent="0.35">
      <c r="B240" s="186" t="s">
        <v>649</v>
      </c>
    </row>
    <row r="241" spans="2:2" ht="29" hidden="1" x14ac:dyDescent="0.35">
      <c r="B241" s="186" t="s">
        <v>650</v>
      </c>
    </row>
    <row r="242" spans="2:2" hidden="1" x14ac:dyDescent="0.35">
      <c r="B242" s="186" t="s">
        <v>104</v>
      </c>
    </row>
    <row r="243" spans="2:2" hidden="1" x14ac:dyDescent="0.35">
      <c r="B243" s="186" t="s">
        <v>106</v>
      </c>
    </row>
    <row r="244" spans="2:2" hidden="1" x14ac:dyDescent="0.35">
      <c r="B244" s="186" t="s">
        <v>651</v>
      </c>
    </row>
    <row r="245" spans="2:2" hidden="1" x14ac:dyDescent="0.35">
      <c r="B245" s="186" t="s">
        <v>154</v>
      </c>
    </row>
    <row r="246" spans="2:2" hidden="1" x14ac:dyDescent="0.35">
      <c r="B246" s="186" t="s">
        <v>171</v>
      </c>
    </row>
    <row r="247" spans="2:2" hidden="1" x14ac:dyDescent="0.35">
      <c r="B247" s="186" t="s">
        <v>105</v>
      </c>
    </row>
    <row r="248" spans="2:2" hidden="1" x14ac:dyDescent="0.35">
      <c r="B248" s="186" t="s">
        <v>109</v>
      </c>
    </row>
    <row r="249" spans="2:2" hidden="1" x14ac:dyDescent="0.35">
      <c r="B249" s="186" t="s">
        <v>103</v>
      </c>
    </row>
    <row r="250" spans="2:2" hidden="1" x14ac:dyDescent="0.35">
      <c r="B250" s="186" t="s">
        <v>125</v>
      </c>
    </row>
    <row r="251" spans="2:2" hidden="1" x14ac:dyDescent="0.35">
      <c r="B251" s="186" t="s">
        <v>652</v>
      </c>
    </row>
    <row r="252" spans="2:2" hidden="1" x14ac:dyDescent="0.35">
      <c r="B252" s="186" t="s">
        <v>111</v>
      </c>
    </row>
    <row r="253" spans="2:2" hidden="1" x14ac:dyDescent="0.35">
      <c r="B253" s="186" t="s">
        <v>114</v>
      </c>
    </row>
    <row r="254" spans="2:2" hidden="1" x14ac:dyDescent="0.35">
      <c r="B254" s="186" t="s">
        <v>120</v>
      </c>
    </row>
    <row r="255" spans="2:2" hidden="1" x14ac:dyDescent="0.35">
      <c r="B255" s="186" t="s">
        <v>117</v>
      </c>
    </row>
    <row r="256" spans="2:2" ht="29" hidden="1" x14ac:dyDescent="0.35">
      <c r="B256" s="186" t="s">
        <v>653</v>
      </c>
    </row>
    <row r="257" spans="2:2" hidden="1" x14ac:dyDescent="0.35">
      <c r="B257" s="186" t="s">
        <v>115</v>
      </c>
    </row>
    <row r="258" spans="2:2" hidden="1" x14ac:dyDescent="0.35">
      <c r="B258" s="186" t="s">
        <v>116</v>
      </c>
    </row>
    <row r="259" spans="2:2" hidden="1" x14ac:dyDescent="0.35">
      <c r="B259" s="186" t="s">
        <v>127</v>
      </c>
    </row>
    <row r="260" spans="2:2" hidden="1" x14ac:dyDescent="0.35">
      <c r="B260" s="186" t="s">
        <v>124</v>
      </c>
    </row>
    <row r="261" spans="2:2" hidden="1" x14ac:dyDescent="0.35">
      <c r="B261" s="186" t="s">
        <v>123</v>
      </c>
    </row>
    <row r="262" spans="2:2" hidden="1" x14ac:dyDescent="0.35">
      <c r="B262" s="186" t="s">
        <v>126</v>
      </c>
    </row>
    <row r="263" spans="2:2" hidden="1" x14ac:dyDescent="0.35">
      <c r="B263" s="186" t="s">
        <v>118</v>
      </c>
    </row>
    <row r="264" spans="2:2" hidden="1" x14ac:dyDescent="0.35">
      <c r="B264" s="186" t="s">
        <v>119</v>
      </c>
    </row>
    <row r="265" spans="2:2" hidden="1" x14ac:dyDescent="0.35">
      <c r="B265" s="186" t="s">
        <v>112</v>
      </c>
    </row>
    <row r="266" spans="2:2" hidden="1" x14ac:dyDescent="0.35">
      <c r="B266" s="186" t="s">
        <v>113</v>
      </c>
    </row>
    <row r="267" spans="2:2" hidden="1" x14ac:dyDescent="0.35">
      <c r="B267" s="186" t="s">
        <v>128</v>
      </c>
    </row>
    <row r="268" spans="2:2" hidden="1" x14ac:dyDescent="0.35">
      <c r="B268" s="186" t="s">
        <v>134</v>
      </c>
    </row>
    <row r="269" spans="2:2" hidden="1" x14ac:dyDescent="0.35">
      <c r="B269" s="186" t="s">
        <v>135</v>
      </c>
    </row>
    <row r="270" spans="2:2" hidden="1" x14ac:dyDescent="0.35">
      <c r="B270" s="186" t="s">
        <v>133</v>
      </c>
    </row>
    <row r="271" spans="2:2" hidden="1" x14ac:dyDescent="0.35">
      <c r="B271" s="186" t="s">
        <v>654</v>
      </c>
    </row>
    <row r="272" spans="2:2" hidden="1" x14ac:dyDescent="0.35">
      <c r="B272" s="186" t="s">
        <v>130</v>
      </c>
    </row>
    <row r="273" spans="2:2" hidden="1" x14ac:dyDescent="0.35">
      <c r="B273" s="186" t="s">
        <v>129</v>
      </c>
    </row>
    <row r="274" spans="2:2" hidden="1" x14ac:dyDescent="0.35">
      <c r="B274" s="186" t="s">
        <v>137</v>
      </c>
    </row>
    <row r="275" spans="2:2" hidden="1" x14ac:dyDescent="0.35">
      <c r="B275" s="186" t="s">
        <v>138</v>
      </c>
    </row>
    <row r="276" spans="2:2" hidden="1" x14ac:dyDescent="0.35">
      <c r="B276" s="186" t="s">
        <v>140</v>
      </c>
    </row>
    <row r="277" spans="2:2" hidden="1" x14ac:dyDescent="0.35">
      <c r="B277" s="186" t="s">
        <v>143</v>
      </c>
    </row>
    <row r="278" spans="2:2" hidden="1" x14ac:dyDescent="0.35">
      <c r="B278" s="186" t="s">
        <v>144</v>
      </c>
    </row>
    <row r="279" spans="2:2" hidden="1" x14ac:dyDescent="0.35">
      <c r="B279" s="186" t="s">
        <v>139</v>
      </c>
    </row>
    <row r="280" spans="2:2" hidden="1" x14ac:dyDescent="0.35">
      <c r="B280" s="186" t="s">
        <v>141</v>
      </c>
    </row>
    <row r="281" spans="2:2" hidden="1" x14ac:dyDescent="0.35">
      <c r="B281" s="186" t="s">
        <v>145</v>
      </c>
    </row>
    <row r="282" spans="2:2" hidden="1" x14ac:dyDescent="0.35">
      <c r="B282" s="186" t="s">
        <v>655</v>
      </c>
    </row>
    <row r="283" spans="2:2" hidden="1" x14ac:dyDescent="0.35">
      <c r="B283" s="186" t="s">
        <v>142</v>
      </c>
    </row>
    <row r="284" spans="2:2" hidden="1" x14ac:dyDescent="0.35">
      <c r="B284" s="186" t="s">
        <v>150</v>
      </c>
    </row>
    <row r="285" spans="2:2" hidden="1" x14ac:dyDescent="0.35">
      <c r="B285" s="186" t="s">
        <v>151</v>
      </c>
    </row>
    <row r="286" spans="2:2" hidden="1" x14ac:dyDescent="0.35">
      <c r="B286" s="186" t="s">
        <v>152</v>
      </c>
    </row>
    <row r="287" spans="2:2" hidden="1" x14ac:dyDescent="0.35">
      <c r="B287" s="186" t="s">
        <v>159</v>
      </c>
    </row>
    <row r="288" spans="2:2" hidden="1" x14ac:dyDescent="0.35">
      <c r="B288" s="186" t="s">
        <v>172</v>
      </c>
    </row>
    <row r="289" spans="2:2" hidden="1" x14ac:dyDescent="0.35">
      <c r="B289" s="186" t="s">
        <v>160</v>
      </c>
    </row>
    <row r="290" spans="2:2" hidden="1" x14ac:dyDescent="0.35">
      <c r="B290" s="186" t="s">
        <v>167</v>
      </c>
    </row>
    <row r="291" spans="2:2" hidden="1" x14ac:dyDescent="0.35">
      <c r="B291" s="186" t="s">
        <v>163</v>
      </c>
    </row>
    <row r="292" spans="2:2" hidden="1" x14ac:dyDescent="0.35">
      <c r="B292" s="186" t="s">
        <v>65</v>
      </c>
    </row>
    <row r="293" spans="2:2" hidden="1" x14ac:dyDescent="0.35">
      <c r="B293" s="186" t="s">
        <v>157</v>
      </c>
    </row>
    <row r="294" spans="2:2" hidden="1" x14ac:dyDescent="0.35">
      <c r="B294" s="186" t="s">
        <v>161</v>
      </c>
    </row>
    <row r="295" spans="2:2" hidden="1" x14ac:dyDescent="0.35">
      <c r="B295" s="186" t="s">
        <v>158</v>
      </c>
    </row>
    <row r="296" spans="2:2" hidden="1" x14ac:dyDescent="0.35">
      <c r="B296" s="186" t="s">
        <v>173</v>
      </c>
    </row>
    <row r="297" spans="2:2" hidden="1" x14ac:dyDescent="0.35">
      <c r="B297" s="186" t="s">
        <v>656</v>
      </c>
    </row>
    <row r="298" spans="2:2" hidden="1" x14ac:dyDescent="0.35">
      <c r="B298" s="186" t="s">
        <v>166</v>
      </c>
    </row>
    <row r="299" spans="2:2" hidden="1" x14ac:dyDescent="0.35">
      <c r="B299" s="186" t="s">
        <v>174</v>
      </c>
    </row>
    <row r="300" spans="2:2" hidden="1" x14ac:dyDescent="0.35">
      <c r="B300" s="186" t="s">
        <v>162</v>
      </c>
    </row>
    <row r="301" spans="2:2" hidden="1" x14ac:dyDescent="0.35">
      <c r="B301" s="186" t="s">
        <v>177</v>
      </c>
    </row>
    <row r="302" spans="2:2" hidden="1" x14ac:dyDescent="0.35">
      <c r="B302" s="186" t="s">
        <v>657</v>
      </c>
    </row>
    <row r="303" spans="2:2" hidden="1" x14ac:dyDescent="0.35">
      <c r="B303" s="186" t="s">
        <v>182</v>
      </c>
    </row>
    <row r="304" spans="2:2" hidden="1" x14ac:dyDescent="0.35">
      <c r="B304" s="186" t="s">
        <v>179</v>
      </c>
    </row>
    <row r="305" spans="2:2" hidden="1" x14ac:dyDescent="0.35">
      <c r="B305" s="186" t="s">
        <v>178</v>
      </c>
    </row>
    <row r="306" spans="2:2" hidden="1" x14ac:dyDescent="0.35">
      <c r="B306" s="186" t="s">
        <v>187</v>
      </c>
    </row>
    <row r="307" spans="2:2" hidden="1" x14ac:dyDescent="0.35">
      <c r="B307" s="186" t="s">
        <v>183</v>
      </c>
    </row>
    <row r="308" spans="2:2" hidden="1" x14ac:dyDescent="0.35">
      <c r="B308" s="186" t="s">
        <v>184</v>
      </c>
    </row>
    <row r="309" spans="2:2" hidden="1" x14ac:dyDescent="0.35">
      <c r="B309" s="186" t="s">
        <v>185</v>
      </c>
    </row>
    <row r="310" spans="2:2" hidden="1" x14ac:dyDescent="0.35">
      <c r="B310" s="186" t="s">
        <v>186</v>
      </c>
    </row>
    <row r="311" spans="2:2" hidden="1" x14ac:dyDescent="0.35">
      <c r="B311" s="186" t="s">
        <v>188</v>
      </c>
    </row>
    <row r="312" spans="2:2" hidden="1" x14ac:dyDescent="0.35">
      <c r="B312" s="186" t="s">
        <v>658</v>
      </c>
    </row>
    <row r="313" spans="2:2" hidden="1" x14ac:dyDescent="0.35">
      <c r="B313" s="186" t="s">
        <v>189</v>
      </c>
    </row>
    <row r="314" spans="2:2" hidden="1" x14ac:dyDescent="0.35">
      <c r="B314" s="186" t="s">
        <v>190</v>
      </c>
    </row>
    <row r="315" spans="2:2" hidden="1" x14ac:dyDescent="0.35">
      <c r="B315" s="186" t="s">
        <v>195</v>
      </c>
    </row>
    <row r="316" spans="2:2" hidden="1" x14ac:dyDescent="0.35">
      <c r="B316" s="186" t="s">
        <v>196</v>
      </c>
    </row>
    <row r="317" spans="2:2" ht="29" hidden="1" x14ac:dyDescent="0.35">
      <c r="B317" s="186" t="s">
        <v>155</v>
      </c>
    </row>
    <row r="318" spans="2:2" hidden="1" x14ac:dyDescent="0.35">
      <c r="B318" s="186" t="s">
        <v>659</v>
      </c>
    </row>
    <row r="319" spans="2:2" hidden="1" x14ac:dyDescent="0.35">
      <c r="B319" s="186" t="s">
        <v>660</v>
      </c>
    </row>
    <row r="320" spans="2:2" hidden="1" x14ac:dyDescent="0.35">
      <c r="B320" s="186" t="s">
        <v>197</v>
      </c>
    </row>
    <row r="321" spans="2:2" hidden="1" x14ac:dyDescent="0.35">
      <c r="B321" s="186" t="s">
        <v>156</v>
      </c>
    </row>
    <row r="322" spans="2:2" hidden="1" x14ac:dyDescent="0.35">
      <c r="B322" s="186" t="s">
        <v>661</v>
      </c>
    </row>
    <row r="323" spans="2:2" hidden="1" x14ac:dyDescent="0.35">
      <c r="B323" s="186" t="s">
        <v>169</v>
      </c>
    </row>
    <row r="324" spans="2:2" hidden="1" x14ac:dyDescent="0.35">
      <c r="B324" s="186" t="s">
        <v>201</v>
      </c>
    </row>
    <row r="325" spans="2:2" hidden="1" x14ac:dyDescent="0.35">
      <c r="B325" s="186" t="s">
        <v>202</v>
      </c>
    </row>
    <row r="326" spans="2:2" hidden="1" x14ac:dyDescent="0.35">
      <c r="B326" s="186" t="s">
        <v>181</v>
      </c>
    </row>
    <row r="327" spans="2:2" hidden="1" x14ac:dyDescent="0.35"/>
  </sheetData>
  <dataConsolidate link="1"/>
  <mergeCells count="37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C56:C58"/>
    <mergeCell ref="F56:G56"/>
    <mergeCell ref="J56:K56"/>
    <mergeCell ref="N56:O56"/>
    <mergeCell ref="R56:S56"/>
    <mergeCell ref="D64:G64"/>
    <mergeCell ref="H64:K64"/>
    <mergeCell ref="L64:O64"/>
    <mergeCell ref="P64:S64"/>
    <mergeCell ref="L65:M65"/>
    <mergeCell ref="N65:O65"/>
    <mergeCell ref="P65:Q65"/>
    <mergeCell ref="R65:S65"/>
    <mergeCell ref="C59:C62"/>
    <mergeCell ref="P66:Q66"/>
    <mergeCell ref="R66:S66"/>
    <mergeCell ref="B67:B68"/>
    <mergeCell ref="C67:C68"/>
    <mergeCell ref="F67:G67"/>
    <mergeCell ref="J67:K67"/>
    <mergeCell ref="N67:O67"/>
    <mergeCell ref="R67:S67"/>
    <mergeCell ref="F68:G68"/>
    <mergeCell ref="J68:K68"/>
    <mergeCell ref="B65:B66"/>
    <mergeCell ref="C65:C66"/>
    <mergeCell ref="D66:E66"/>
    <mergeCell ref="F66:G66"/>
    <mergeCell ref="H66:I66"/>
    <mergeCell ref="J66:K66"/>
    <mergeCell ref="L66:M66"/>
    <mergeCell ref="N66:O66"/>
    <mergeCell ref="D65:E65"/>
    <mergeCell ref="N77:O77"/>
    <mergeCell ref="R77:S77"/>
    <mergeCell ref="J75:K75"/>
    <mergeCell ref="N68:O68"/>
    <mergeCell ref="R68:S68"/>
    <mergeCell ref="D70:G70"/>
    <mergeCell ref="H70:K70"/>
    <mergeCell ref="L70:O70"/>
    <mergeCell ref="P70:S70"/>
    <mergeCell ref="N75:O75"/>
    <mergeCell ref="R75:S75"/>
    <mergeCell ref="N76:O76"/>
    <mergeCell ref="R76:S76"/>
    <mergeCell ref="N73:O73"/>
    <mergeCell ref="R73:S73"/>
    <mergeCell ref="N74:O74"/>
    <mergeCell ref="R74:S74"/>
    <mergeCell ref="N71:O71"/>
    <mergeCell ref="N72:O72"/>
    <mergeCell ref="R71:S71"/>
    <mergeCell ref="R72:S72"/>
    <mergeCell ref="J77:K77"/>
    <mergeCell ref="F76:G76"/>
    <mergeCell ref="J76:K76"/>
    <mergeCell ref="J73:K73"/>
    <mergeCell ref="F74:G74"/>
    <mergeCell ref="J74:K74"/>
    <mergeCell ref="J71:K71"/>
    <mergeCell ref="J72:K72"/>
    <mergeCell ref="F65:G65"/>
    <mergeCell ref="H65:I65"/>
    <mergeCell ref="J65:K65"/>
    <mergeCell ref="I78:J78"/>
    <mergeCell ref="F73:G73"/>
    <mergeCell ref="F75:G75"/>
    <mergeCell ref="F77:G77"/>
    <mergeCell ref="M78:N78"/>
    <mergeCell ref="Q78:R78"/>
    <mergeCell ref="E79:F79"/>
    <mergeCell ref="E81:F81"/>
    <mergeCell ref="I81:J81"/>
    <mergeCell ref="M81:N81"/>
    <mergeCell ref="Q81:R81"/>
    <mergeCell ref="E82:F82"/>
    <mergeCell ref="I82:J82"/>
    <mergeCell ref="M82:N82"/>
    <mergeCell ref="Q82:R82"/>
    <mergeCell ref="I79:J79"/>
    <mergeCell ref="M79:N79"/>
    <mergeCell ref="Q79:R79"/>
    <mergeCell ref="E80:F80"/>
    <mergeCell ref="I80:J80"/>
    <mergeCell ref="M80:N80"/>
    <mergeCell ref="Q80:R80"/>
    <mergeCell ref="H87:I87"/>
    <mergeCell ref="L87:M87"/>
    <mergeCell ref="P87:Q87"/>
    <mergeCell ref="E83:F83"/>
    <mergeCell ref="I83:J83"/>
    <mergeCell ref="M83:N83"/>
    <mergeCell ref="Q83:R83"/>
    <mergeCell ref="E84:F84"/>
    <mergeCell ref="I84:J84"/>
    <mergeCell ref="M84:N84"/>
    <mergeCell ref="Q84:R84"/>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G90:G91"/>
    <mergeCell ref="S93:S94"/>
    <mergeCell ref="M93:M94"/>
    <mergeCell ref="N93:N94"/>
    <mergeCell ref="O93:O94"/>
    <mergeCell ref="P93:P94"/>
    <mergeCell ref="Q93:Q94"/>
    <mergeCell ref="R93:R94"/>
    <mergeCell ref="B106:B115"/>
    <mergeCell ref="C106:C107"/>
    <mergeCell ref="F106:G106"/>
    <mergeCell ref="J106:K106"/>
    <mergeCell ref="N106:O106"/>
    <mergeCell ref="M99:M100"/>
    <mergeCell ref="N99:N100"/>
    <mergeCell ref="O99:O100"/>
    <mergeCell ref="P99:P100"/>
    <mergeCell ref="F107:G107"/>
    <mergeCell ref="J107:K107"/>
    <mergeCell ref="N107:O107"/>
    <mergeCell ref="C108:C115"/>
    <mergeCell ref="D105:G105"/>
    <mergeCell ref="H105:K105"/>
    <mergeCell ref="L105:O105"/>
    <mergeCell ref="D99:D100"/>
    <mergeCell ref="P105:S105"/>
    <mergeCell ref="Q99:Q100"/>
    <mergeCell ref="R99:R100"/>
    <mergeCell ref="R106:S106"/>
    <mergeCell ref="R107:S107"/>
    <mergeCell ref="S99:S100"/>
    <mergeCell ref="L99:L100"/>
    <mergeCell ref="E102:E103"/>
    <mergeCell ref="F102:F103"/>
    <mergeCell ref="G102:G103"/>
    <mergeCell ref="H102:H103"/>
    <mergeCell ref="S96:S97"/>
    <mergeCell ref="M96:M97"/>
    <mergeCell ref="N96:N97"/>
    <mergeCell ref="L96:L97"/>
    <mergeCell ref="P129:S129"/>
    <mergeCell ref="M123:N123"/>
    <mergeCell ref="M124:N124"/>
    <mergeCell ref="M125:N125"/>
    <mergeCell ref="R120:S120"/>
    <mergeCell ref="R121:S121"/>
    <mergeCell ref="R122:S122"/>
    <mergeCell ref="R123:S123"/>
    <mergeCell ref="R124:S124"/>
    <mergeCell ref="R125:S125"/>
    <mergeCell ref="O96:O97"/>
    <mergeCell ref="P96:P97"/>
    <mergeCell ref="Q96:Q97"/>
    <mergeCell ref="R96:R97"/>
    <mergeCell ref="R127:S127"/>
    <mergeCell ref="Q119:R119"/>
    <mergeCell ref="F99:F100"/>
    <mergeCell ref="G99:G100"/>
    <mergeCell ref="H99:H100"/>
    <mergeCell ref="I99:I100"/>
    <mergeCell ref="J99:J100"/>
    <mergeCell ref="K99:K100"/>
    <mergeCell ref="M127:N127"/>
    <mergeCell ref="L102:L103"/>
    <mergeCell ref="M120:N120"/>
    <mergeCell ref="M121:N121"/>
    <mergeCell ref="M122:N122"/>
    <mergeCell ref="C116:C117"/>
    <mergeCell ref="E118:F118"/>
    <mergeCell ref="E119:F119"/>
    <mergeCell ref="E120:F120"/>
    <mergeCell ref="E121:F121"/>
    <mergeCell ref="E122:F122"/>
    <mergeCell ref="E123:F123"/>
    <mergeCell ref="E124:F124"/>
    <mergeCell ref="I120:J120"/>
    <mergeCell ref="I121:J121"/>
    <mergeCell ref="I122:J122"/>
    <mergeCell ref="I123:J123"/>
    <mergeCell ref="I124:J124"/>
    <mergeCell ref="C118:C127"/>
    <mergeCell ref="E127:F127"/>
    <mergeCell ref="I127:J127"/>
    <mergeCell ref="I125:J125"/>
    <mergeCell ref="E125:F125"/>
    <mergeCell ref="I118:J118"/>
    <mergeCell ref="B132:B135"/>
    <mergeCell ref="C132:C133"/>
    <mergeCell ref="B130:B131"/>
    <mergeCell ref="C130:C131"/>
    <mergeCell ref="D130:G130"/>
    <mergeCell ref="H130:K130"/>
    <mergeCell ref="L130:O130"/>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D129:G129"/>
    <mergeCell ref="H129:K129"/>
    <mergeCell ref="L129:O129"/>
    <mergeCell ref="C2:G2"/>
    <mergeCell ref="B6:G6"/>
    <mergeCell ref="B7:G7"/>
    <mergeCell ref="B8:G8"/>
    <mergeCell ref="C3:G3"/>
    <mergeCell ref="D96:D97"/>
    <mergeCell ref="E96:E97"/>
    <mergeCell ref="F96:F97"/>
    <mergeCell ref="G96:G97"/>
    <mergeCell ref="B87:B88"/>
    <mergeCell ref="C87:C88"/>
    <mergeCell ref="D87:E87"/>
    <mergeCell ref="D88:E88"/>
    <mergeCell ref="B78:B84"/>
    <mergeCell ref="C78:C84"/>
    <mergeCell ref="E78:F78"/>
    <mergeCell ref="B71:B77"/>
    <mergeCell ref="C71:C72"/>
    <mergeCell ref="F71:G71"/>
    <mergeCell ref="F72:G72"/>
    <mergeCell ref="C73:C77"/>
    <mergeCell ref="K96:K97"/>
    <mergeCell ref="D86:G86"/>
    <mergeCell ref="H86:K86"/>
    <mergeCell ref="L86:O86"/>
    <mergeCell ref="P86:S86"/>
    <mergeCell ref="B56:B62"/>
    <mergeCell ref="F58:G58"/>
    <mergeCell ref="J58:K58"/>
    <mergeCell ref="N58:O58"/>
    <mergeCell ref="R58:S58"/>
    <mergeCell ref="F57:G57"/>
    <mergeCell ref="J57:K57"/>
    <mergeCell ref="N57:O57"/>
    <mergeCell ref="R57:S57"/>
    <mergeCell ref="L90:L91"/>
    <mergeCell ref="D90:D91"/>
    <mergeCell ref="E90:E91"/>
    <mergeCell ref="F90:F91"/>
    <mergeCell ref="B89:B103"/>
    <mergeCell ref="H90:H91"/>
    <mergeCell ref="I90:I91"/>
    <mergeCell ref="H96:H97"/>
    <mergeCell ref="I96:I97"/>
    <mergeCell ref="E99:E100"/>
    <mergeCell ref="B116:B127"/>
    <mergeCell ref="M102:M103"/>
    <mergeCell ref="N102:N103"/>
    <mergeCell ref="O102:O103"/>
    <mergeCell ref="P102:P103"/>
    <mergeCell ref="Q102:Q103"/>
    <mergeCell ref="R102:R103"/>
    <mergeCell ref="S102:S103"/>
    <mergeCell ref="C89:C103"/>
    <mergeCell ref="E126:F126"/>
    <mergeCell ref="I126:J126"/>
    <mergeCell ref="M126:N126"/>
    <mergeCell ref="R126:S126"/>
    <mergeCell ref="D102:D103"/>
    <mergeCell ref="I119:J119"/>
    <mergeCell ref="M118:N118"/>
    <mergeCell ref="M119:N119"/>
    <mergeCell ref="R118:S118"/>
    <mergeCell ref="I102:I103"/>
    <mergeCell ref="J102:J103"/>
    <mergeCell ref="K102:K103"/>
    <mergeCell ref="J90:J91"/>
    <mergeCell ref="K90:K91"/>
    <mergeCell ref="J96:J97"/>
  </mergeCells>
  <conditionalFormatting sqref="E142">
    <cfRule type="iconSet" priority="1">
      <iconSet iconSet="4ArrowsGray">
        <cfvo type="percent" val="0"/>
        <cfvo type="percent" val="25"/>
        <cfvo type="percent" val="50"/>
        <cfvo type="percent" val="75"/>
      </iconSet>
    </cfRule>
  </conditionalFormatting>
  <dataValidations xWindow="1694" yWindow="672" count="64">
    <dataValidation type="list" allowBlank="1" showInputMessage="1" showErrorMessage="1" prompt="Select type of policy" sqref="G133" xr:uid="{00000000-0002-0000-0700-000000000000}">
      <formula1>$H$170:$H$191</formula1>
    </dataValidation>
    <dataValidation type="list" allowBlank="1" showInputMessage="1" showErrorMessage="1" prompt="Select type of assets" sqref="E117 Q117 M117 I117" xr:uid="{00000000-0002-0000-0700-000001000000}">
      <formula1>$L$146:$L$152</formula1>
    </dataValidation>
    <dataValidation type="whole" allowBlank="1" showInputMessage="1" showErrorMessage="1" error="Please enter a number here" prompt="Enter No. of development strategies" sqref="D135 H135 L135 P135" xr:uid="{00000000-0002-0000-0700-000002000000}">
      <formula1>0</formula1>
      <formula2>999999999</formula2>
    </dataValidation>
    <dataValidation type="whole" allowBlank="1" showInputMessage="1" showErrorMessage="1" error="Please enter a number" prompt="Enter No. of policy introduced or adjusted" sqref="D133 H133 L133 P133" xr:uid="{00000000-0002-0000-0700-000003000000}">
      <formula1>0</formula1>
      <formula2>999999999999</formula2>
    </dataValidation>
    <dataValidation type="decimal" allowBlank="1" showInputMessage="1" showErrorMessage="1" error="Please enter a number" prompt="Enter income level of households" sqref="G125 K125 O123 G119 G121 G123 K119 K121 K123 O119 O121 O125 G127 K127 O127" xr:uid="{00000000-0002-0000-0700-000004000000}">
      <formula1>0</formula1>
      <formula2>9999999999999</formula2>
    </dataValidation>
    <dataValidation type="whole" allowBlank="1" showInputMessage="1" showErrorMessage="1" prompt="Enter number of households" sqref="D125 H125 P125 D119 D121 D123 H119 H121 P123 P127 H127 D127 P119 P121 L125 L119 L121 L127" xr:uid="{00000000-0002-0000-0700-000005000000}">
      <formula1>0</formula1>
      <formula2>999999999999</formula2>
    </dataValidation>
    <dataValidation type="whole" allowBlank="1" showInputMessage="1" showErrorMessage="1" prompt="Enter number of assets" sqref="D117 P117 L117 H117" xr:uid="{00000000-0002-0000-0700-000006000000}">
      <formula1>0</formula1>
      <formula2>9999999999999</formula2>
    </dataValidation>
    <dataValidation type="whole" allowBlank="1" showInputMessage="1" showErrorMessage="1" error="Please enter a number here" prompt="Please enter the No. of targeted households" sqref="D107 L115 H107 D115 H115 L107 P107 D109 D111 D113 H109 H111 H113 L109 L111 L113 P109 P111 P113 P115"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I99:I100 I90:I91 M93:M94 I93:I94 I96:I97 M99:M100 Q96:Q97 M96:M97 M90:M91 E102:E103 Q90:Q91 Q93:Q94 E99:E100 I102:I103 M102:M103 Q99:Q100 Q102:Q103" xr:uid="{00000000-0002-0000-0700-000008000000}">
      <formula1>0</formula1>
    </dataValidation>
    <dataValidation type="whole" allowBlank="1" showInputMessage="1" showErrorMessage="1" error="Please enter a number here" prompt="Please enter a number" sqref="D79:D84 H79:H84 L79:L84 P79:P84" xr:uid="{00000000-0002-0000-0700-000009000000}">
      <formula1>0</formula1>
      <formula2>9999999999999990</formula2>
    </dataValidation>
    <dataValidation type="decimal" allowBlank="1" showInputMessage="1" showErrorMessage="1" errorTitle="Invalid data" error="Please enter a number" prompt="Please enter a number here" sqref="E54 I54 D68 H68 L68 P68" xr:uid="{00000000-0002-0000-0700-00000A000000}">
      <formula1>0</formula1>
      <formula2>9999999999</formula2>
    </dataValidation>
    <dataValidation type="decimal" allowBlank="1" showInputMessage="1" showErrorMessage="1" errorTitle="Invalid data" error="Please enter a number" prompt="Enter total number of staff trained" sqref="D57:D58" xr:uid="{00000000-0002-0000-0700-00000B000000}">
      <formula1>0</formula1>
      <formula2>9999999999</formula2>
    </dataValidation>
    <dataValidation type="decimal" allowBlank="1" showInputMessage="1" showErrorMessage="1" errorTitle="Invalid data" error="Please enter a number" sqref="Q54 P57:P58 L57:L58 H57:H58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$D$157:$D$159</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9:F119 E127:F127 R127 I125 I127 E125:F125 R123 R121 R125 I119 E121:F121 E123:F123 I123 I121 M121 M125 M127 M119 M123 Q119" xr:uid="{00000000-0002-0000-0700-000010000000}">
      <formula1>$K$145:$K$159</formula1>
    </dataValidation>
    <dataValidation type="list" allowBlank="1" showInputMessage="1" showErrorMessage="1" prompt="Please select the alternate source" sqref="G115 S115 S113 S111 S109 O113 O111 O109 K113 K111 K109 G113 G111 K115 G109 O115" xr:uid="{00000000-0002-0000-0700-000011000000}">
      <formula1>$K$145:$K$159</formula1>
    </dataValidation>
    <dataValidation type="list" allowBlank="1" showInputMessage="1" showErrorMessage="1" prompt="Select % increase in income level" sqref="F115 R115 R113 R111 R109 N113 N111 N109 J113 J111 J109 F113 F111 J115 F109 N115" xr:uid="{00000000-0002-0000-0700-000012000000}">
      <formula1>$E$174:$E$182</formula1>
    </dataValidation>
    <dataValidation type="list" allowBlank="1" showInputMessage="1" showErrorMessage="1" prompt="Select type of natural assets protected or rehabilitated" sqref="D90:D91 D93:D94 D96:D97 H99:H100 H90:H91 H93:H94 H96:H97 L99:L100 L93:L94 L96:L97 P96:P97 P90:P91 P93:P94 D102:D103 L90:L91 D99:D100 H102:H103 L102:L103 P99:P100 P102:P103" xr:uid="{00000000-0002-0000-0700-000013000000}">
      <formula1>$C$172:$C$179</formula1>
    </dataValidation>
    <dataValidation type="list" allowBlank="1" showInputMessage="1" showErrorMessage="1" prompt="Enter the unit and type of the natural asset of ecosystem restored" sqref="F90:F91 J93:J94 J96:J97 N99:N100 N93:N94 N96:N97 F99:F100 J90:J91 F96:F97 F93:F94 N90:N91 J99:J100 N102:N103 F102:F103 J102:J103 R90:R91 R93:R94 R96:R97 R99:R100 R102:R103" xr:uid="{00000000-0002-0000-0700-000014000000}">
      <formula1>$C$166:$C$169</formula1>
    </dataValidation>
    <dataValidation type="list" allowBlank="1" showInputMessage="1" showErrorMessage="1" prompt="Select targeted asset" sqref="E74:E77 I74:I77 M74:M77 Q74:Q77" xr:uid="{00000000-0002-0000-0700-000015000000}">
      <formula1>$J$171:$J$172</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$D$169:$D$172</formula1>
    </dataValidation>
    <dataValidation type="list" allowBlank="1" showInputMessage="1" showErrorMessage="1" prompt="Select status" sqref="O38 S38 S36 S34 S32 S30 O36 O34 O32 O30 K36 K34 K32 K30 G38 G34 G32 G30 G36 K38" xr:uid="{00000000-0002-0000-0700-000017000000}">
      <formula1>$E$169:$E$171</formula1>
    </dataValidation>
    <dataValidation type="list" allowBlank="1" showInputMessage="1" showErrorMessage="1" sqref="E148:E149" xr:uid="{00000000-0002-0000-0700-000018000000}">
      <formula1>$D$16:$D$18</formula1>
    </dataValidation>
    <dataValidation type="list" allowBlank="1" showInputMessage="1" showErrorMessage="1" prompt="Select effectiveness" sqref="G135 S135 O135 K135" xr:uid="{00000000-0002-0000-0700-000019000000}">
      <formula1>$K$161:$K$165</formula1>
    </dataValidation>
    <dataValidation type="list" allowBlank="1" showInputMessage="1" showErrorMessage="1" prompt="Select a sector" sqref="F66:G66 R66:S66 N66:O66 J66:K66" xr:uid="{00000000-0002-0000-0700-00001A000000}">
      <formula1>$J$152:$J$160</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3: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8 I22:I23 M22:M23 M28 I28 Q22:Q23 E28 E55 E107 I55 M55 M57:M58 I57:I58 Q28 E57:E58 Q57:Q58 I68 M68 Q68 Q107 M115 I115 M107 I107 E115 Q55 D66:E66 E109 E111 E113 I109 I111 I113 M109 M111 M113 Q109 Q111 Q113 Q115 H66:I66 L66:M66 P66:Q66 N22:O22" xr:uid="{00000000-0002-0000-0700-00001D000000}">
      <formula1>0</formula1>
      <formula2>100</formula2>
    </dataValidation>
    <dataValidation type="list" allowBlank="1" showInputMessage="1" showErrorMessage="1" prompt="Select type of policy" sqref="S133 K133 O133" xr:uid="{00000000-0002-0000-0700-00001E000000}">
      <formula1>policy</formula1>
    </dataValidation>
    <dataValidation type="list" allowBlank="1" showInputMessage="1" showErrorMessage="1" prompt="Select income source" sqref="Q127 Q123 Q121 Q125" xr:uid="{00000000-0002-0000-0700-00001F000000}">
      <formula1>incomesource</formula1>
    </dataValidation>
    <dataValidation type="list" allowBlank="1" showInputMessage="1" showErrorMessage="1" prompt="Select programme/sector" sqref="F88 R88 N88 J88" xr:uid="{00000000-0002-0000-0700-000021000000}">
      <formula1>$J$152:$J$160</formula1>
    </dataValidation>
    <dataValidation type="list" allowBlank="1" showInputMessage="1" showErrorMessage="1" prompt="Select level of improvements" sqref="I88 M88 Q88" xr:uid="{00000000-0002-0000-0700-000022000000}">
      <formula1>effectiveness</formula1>
    </dataValidation>
    <dataValidation type="list" allowBlank="1" showInputMessage="1" showErrorMessage="1" prompt="Select changes in asset" sqref="F74:G77 J74:K77 N74:O77 R74:S77" xr:uid="{00000000-0002-0000-0700-000023000000}">
      <formula1>$I$161:$I$165</formula1>
    </dataValidation>
    <dataValidation type="list" allowBlank="1" showInputMessage="1" showErrorMessage="1" prompt="Select response level" sqref="F72 R72 N72 J72" xr:uid="{00000000-0002-0000-0700-000024000000}">
      <formula1>$H$161:$H$165</formula1>
    </dataValidation>
    <dataValidation type="list" allowBlank="1" showInputMessage="1" showErrorMessage="1" prompt="Select geographical scale" sqref="E72 Q72 M72 I72" xr:uid="{00000000-0002-0000-0700-000025000000}">
      <formula1>$D$157:$D$159</formula1>
    </dataValidation>
    <dataValidation type="list" allowBlank="1" showInputMessage="1" showErrorMessage="1" prompt="Select project/programme sector" sqref="D72 Q30 Q32 Q34 Q36 Q38 M38 M36 M34 M32 M30 I30 I32 I34 I36 I38 E38 E36 E34 E32 E30 P72 L72 H72" xr:uid="{00000000-0002-0000-0700-000026000000}">
      <formula1>$J$152:$J$160</formula1>
    </dataValidation>
    <dataValidation type="list" allowBlank="1" showInputMessage="1" showErrorMessage="1" prompt="Select level of awarness" sqref="F68:G68 R68:S68 N68:O68 J68:K68" xr:uid="{00000000-0002-0000-0700-000027000000}">
      <formula1>$G$161:$G$165</formula1>
    </dataValidation>
    <dataValidation type="list" allowBlank="1" showInputMessage="1" showErrorMessage="1" prompt="Select scale" sqref="K60:K62 S60:S62 G60:G62 O60:O62" xr:uid="{00000000-0002-0000-0700-000028000000}">
      <formula1>$F$161:$F$164</formula1>
    </dataValidation>
    <dataValidation type="list" allowBlank="1" showInputMessage="1" showErrorMessage="1" prompt="Select scale" sqref="F133 J133 R38 R36 R34 R32 R30 N30 N32 N34 N36 N38 J38 J36 J34 J32 J30 F38 F36 F34 F32 F30 R133 N133 I60:I62 E60:E62 M60:M62 Q60:Q62" xr:uid="{00000000-0002-0000-0700-000029000000}">
      <formula1>$D$157:$D$159</formula1>
    </dataValidation>
    <dataValidation type="list" allowBlank="1" showInputMessage="1" showErrorMessage="1" prompt="Select capacity level" sqref="G54 S54 K54 O54" xr:uid="{00000000-0002-0000-0700-00002A000000}">
      <formula1>$F$161:$F$164</formula1>
    </dataValidation>
    <dataValidation type="list" allowBlank="1" showInputMessage="1" showErrorMessage="1" prompt="Select sector" sqref="F54 R54 R117 N117 J117 F117 Q133 E133 S79:S84 R60:R62 O79:O84 F60:F62 K79:K84 H74:H77 G79:G84 D74:D77 I133 J54 N54 M133 L74:L77 J60:J62 N60:N62 P74:P77" xr:uid="{00000000-0002-0000-0700-00002B000000}">
      <formula1>$J$152:$J$160</formula1>
    </dataValidation>
    <dataValidation type="list" allowBlank="1" showInputMessage="1" showErrorMessage="1" sqref="I132 O116 K78 I78 G78 K132 M132 Q78 S78 E132 O132 F116 G132 S116 O78 M78 K116 S132 Q132" xr:uid="{00000000-0002-0000-0700-00002C000000}">
      <formula1>group</formula1>
    </dataValidation>
    <dataValidation type="list" allowBlank="1" showInputMessage="1" showErrorMessage="1" sqref="B69"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$D$141:$D$148</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$D$141:$D$148</formula1>
    </dataValidation>
    <dataValidation type="list" allowBlank="1" showInputMessage="1" showErrorMessage="1" prompt="Select type" sqref="F57:G58 J57:K58 R57:S58 N57:O58 H60:H62 D60:D62 L60:L62 P60:P62" xr:uid="{00000000-0002-0000-0700-000031000000}">
      <formula1>$D$153:$D$155</formula1>
    </dataValidation>
    <dataValidation type="list" allowBlank="1" showInputMessage="1" showErrorMessage="1" sqref="E79:F84 I79:J84 M79:N84 Q79:R84" xr:uid="{00000000-0002-0000-0700-000032000000}">
      <formula1>type1</formula1>
    </dataValidation>
    <dataValidation type="list" allowBlank="1" showInputMessage="1" showErrorMessage="1" prompt="Select level of improvements" sqref="D88:E88 P88 L88 H88" xr:uid="{00000000-0002-0000-0700-000033000000}">
      <formula1>$K$161:$K$165</formula1>
    </dataValidation>
    <dataValidation type="list" allowBlank="1" showInputMessage="1" showErrorMessage="1" prompt="Select type" sqref="G88 O88 S88 K88" xr:uid="{00000000-0002-0000-0700-000034000000}">
      <formula1>$F$142:$F$146</formula1>
    </dataValidation>
    <dataValidation type="list" allowBlank="1" showInputMessage="1" showErrorMessage="1" error="Please select a level of effectiveness from the drop-down list" prompt="Select the level of effectiveness of protection/rehabilitation" sqref="G90:G91 S99:S100 S90:S91 S93:S94 O99:O100 K99:K100 O96:O97 O93:O94 O90:O91 K90:K91 K93:K94 K96:K97 G99:G100 G93:G94 G96:G97 S96:S97 O102:O103 K102:K103 G102:G103 S102:S103" xr:uid="{00000000-0002-0000-0700-000035000000}">
      <formula1>$K$161:$K$165</formula1>
    </dataValidation>
    <dataValidation type="list" allowBlank="1" showInputMessage="1" showErrorMessage="1" error="Please select improvement level from the drop-down list" prompt="Select improvement level" sqref="F107:G107 R107:S107 N107:O107 J107:K107" xr:uid="{00000000-0002-0000-0700-000036000000}">
      <formula1>$H$156:$H$160</formula1>
    </dataValidation>
    <dataValidation type="list" allowBlank="1" showInputMessage="1" showErrorMessage="1" prompt="Select adaptation strategy" sqref="G117 S117 O117 K117" xr:uid="{00000000-0002-0000-0700-000037000000}">
      <formula1>$I$167:$I$183</formula1>
    </dataValidation>
    <dataValidation type="list" allowBlank="1" showInputMessage="1" showErrorMessage="1" prompt="Select integration level" sqref="D131:S131" xr:uid="{00000000-0002-0000-0700-000038000000}">
      <formula1>$H$149:$H$153</formula1>
    </dataValidation>
    <dataValidation type="list" allowBlank="1" showInputMessage="1" showErrorMessage="1" prompt="Select state of enforcement" sqref="E135:F135 Q135:R135 M135:N135 I135:J135" xr:uid="{00000000-0002-0000-0700-000039000000}">
      <formula1>$I$142:$I$146</formula1>
    </dataValidation>
    <dataValidation type="list" allowBlank="1" showInputMessage="1" showErrorMessage="1" error="Please select the from the drop-down list_x000a_" prompt="Please select from the drop-down list" sqref="C17" xr:uid="{00000000-0002-0000-0700-00003A000000}">
      <formula1>$J$153:$J$160</formula1>
    </dataValidation>
    <dataValidation type="list" allowBlank="1" showInputMessage="1" showErrorMessage="1" error="Please select from the drop-down list" prompt="Please select from the drop-down list" sqref="C14" xr:uid="{00000000-0002-0000-0700-00003B000000}">
      <formula1>$C$162:$C$164</formula1>
    </dataValidation>
    <dataValidation type="list" allowBlank="1" showInputMessage="1" showErrorMessage="1" error="Select from the drop-down list" prompt="Select from the drop-down list" sqref="C16" xr:uid="{00000000-0002-0000-0700-00003C000000}">
      <formula1>$B$162:$B$165</formula1>
    </dataValidation>
    <dataValidation type="list" allowBlank="1" showInputMessage="1" showErrorMessage="1" error="Select from the drop-down list" prompt="Select from the drop-down list" sqref="C15" xr:uid="{00000000-0002-0000-0700-00003D000000}">
      <formula1>$B$168:$B$326</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$K$161:$K$165</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zoomScale="90" zoomScaleNormal="90" workbookViewId="0">
      <selection activeCell="B2" sqref="B2"/>
    </sheetView>
  </sheetViews>
  <sheetFormatPr defaultColWidth="8.7265625" defaultRowHeight="14.5" x14ac:dyDescent="0.35"/>
  <cols>
    <col min="1" max="1" width="2.453125" customWidth="1"/>
    <col min="2" max="2" width="109.453125" customWidth="1"/>
    <col min="3" max="3" width="2.453125" customWidth="1"/>
  </cols>
  <sheetData>
    <row r="1" spans="2:2" ht="15.5" thickBot="1" x14ac:dyDescent="0.4">
      <c r="B1" s="17" t="s">
        <v>236</v>
      </c>
    </row>
    <row r="2" spans="2:2" ht="273.5" thickBot="1" x14ac:dyDescent="0.4">
      <c r="B2" s="18" t="s">
        <v>237</v>
      </c>
    </row>
    <row r="3" spans="2:2" ht="15.5" thickBot="1" x14ac:dyDescent="0.4">
      <c r="B3" s="17" t="s">
        <v>238</v>
      </c>
    </row>
    <row r="4" spans="2:2" ht="333" customHeight="1" thickBot="1" x14ac:dyDescent="0.4">
      <c r="B4" s="265" t="s">
        <v>239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14</ProjectId>
    <ReportingPeriod xmlns="dc9b7735-1e97-4a24-b7a2-47bf824ab39e" xsi:nil="true"/>
    <WBDocsDocURL xmlns="dc9b7735-1e97-4a24-b7a2-47bf824ab39e">http://wbdocsservices.worldbank.org/services?I4_SERVICE=VC&amp;I4_KEY=TF069013&amp;I4_DOCID=090224b087904f53</WBDocsDocURL>
    <WBDocsDocURLPublicOnly xmlns="dc9b7735-1e97-4a24-b7a2-47bf824ab39e">http://pubdocs.worldbank.org/en/410501589219221566/14-PPR-5-AF-Mauritania-final-30April2020-for-web.xlsx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F16FE8B-7EE2-4614-84A0-6D6E55DF4228}"/>
</file>

<file path=customXml/itemProps2.xml><?xml version="1.0" encoding="utf-8"?>
<ds:datastoreItem xmlns:ds="http://schemas.openxmlformats.org/officeDocument/2006/customXml" ds:itemID="{673B4DC1-2C10-40AA-B442-1B723DF2ED8C}">
  <ds:schemaRefs>
    <ds:schemaRef ds:uri="http://schemas.microsoft.com/sharepoint/v3/contenttype/forms"/>
  </ds:schemaRefs>
</ds:datastoreItem>
</file>

<file path=customXml/itemProps3.xml><?xml version="1.0" encoding="utf-8"?>
<ds:datastoreItem xmlns:ds="http://schemas.openxmlformats.org/officeDocument/2006/customXml" ds:itemID="{85AC1D18-40DE-4BEC-B62C-AEB76C0B5CA2}">
  <ds:schemaRefs>
    <ds:schemaRef ds:uri="http://purl.org/dc/terms/"/>
    <ds:schemaRef ds:uri="http://schemas.microsoft.com/office/2006/documentManagement/types"/>
    <ds:schemaRef ds:uri="http://www.w3.org/XML/1998/namespace"/>
    <ds:schemaRef ds:uri="http://purl.org/dc/dcmitype/"/>
    <ds:schemaRef ds:uri="a179f408-ba85-4583-8276-8d498c578756"/>
    <ds:schemaRef ds:uri="88c902ea-18ec-4f61-8f62-2e8344956b59"/>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2020-05-11T17:35:24Z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ada22603-8c21-4f34-8ddf-b97312d5e77b,5;</vt:lpwstr>
  </property>
</Properties>
</file>