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worksheets/sheet10.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auritania\PPR 2015\Resubmission\"/>
    </mc:Choice>
  </mc:AlternateContent>
  <bookViews>
    <workbookView xWindow="0" yWindow="0" windowWidth="28800" windowHeight="11610" tabRatio="660"/>
  </bookViews>
  <sheets>
    <sheet name="Overview" sheetId="1" r:id="rId1"/>
    <sheet name="FinancialData" sheetId="2" r:id="rId2"/>
    <sheet name="Risk Assesment" sheetId="4" r:id="rId3"/>
    <sheet name="Rating" sheetId="12" r:id="rId4"/>
    <sheet name="Project Indicators" sheetId="8" r:id="rId5"/>
    <sheet name="Lessons Learned" sheetId="9" r:id="rId6"/>
    <sheet name="Results Tracker" sheetId="11" r:id="rId7"/>
    <sheet name="Units for Indicators" sheetId="6" r:id="rId8"/>
    <sheet name="Financial annex" sheetId="13" r:id="rId9"/>
    <sheet name="Sheet1" sheetId="14" r:id="rId10"/>
  </sheets>
  <externalReferences>
    <externalReference r:id="rId11"/>
  </externalReferences>
  <definedNames>
    <definedName name="iincome">#REF!</definedName>
    <definedName name="income" localSheetId="6">#REF!</definedName>
    <definedName name="income">#REF!</definedName>
    <definedName name="incomelevel">'Results Tracker'!$E$142:$E$144</definedName>
    <definedName name="info">'Results Tracker'!$E$161:$E$163</definedName>
    <definedName name="Month">[1]Dropdowns!$G$2:$G$13</definedName>
    <definedName name="overalleffect">'Results Tracker'!$D$161:$D$163</definedName>
    <definedName name="physicalassets">'Results Tracker'!$J$161:$J$169</definedName>
    <definedName name="quality">'Results Tracker'!$B$152:$B$156</definedName>
    <definedName name="question">'Results Tracker'!$F$152:$F$154</definedName>
    <definedName name="responses">'Results Tracker'!$C$152:$C$156</definedName>
    <definedName name="state">'Results Tracker'!$I$156:$I$158</definedName>
    <definedName name="type1">'Results Tracker'!$G$152:$G$155</definedName>
    <definedName name="Year">[1]Dropdowns!$H$2:$H$36</definedName>
    <definedName name="yesno">'Results Tracker'!$E$148:$E$149</definedName>
  </definedNames>
  <calcPr calcId="171027" iterateDelta="1E-4"/>
</workbook>
</file>

<file path=xl/calcChain.xml><?xml version="1.0" encoding="utf-8"?>
<calcChain xmlns="http://schemas.openxmlformats.org/spreadsheetml/2006/main">
  <c r="D25" i="13" l="1"/>
  <c r="C25" i="13"/>
  <c r="F38" i="2" l="1"/>
  <c r="J9" i="2" l="1"/>
  <c r="G10" i="13" l="1"/>
  <c r="G11" i="13"/>
  <c r="G12" i="13"/>
  <c r="G13" i="13"/>
  <c r="G14" i="13"/>
  <c r="G15" i="13"/>
  <c r="G16" i="13"/>
  <c r="G17" i="13"/>
  <c r="G18" i="13"/>
  <c r="G19" i="13"/>
  <c r="G20" i="13"/>
  <c r="G22" i="13"/>
  <c r="G23" i="13"/>
  <c r="G7" i="13"/>
  <c r="G8" i="13"/>
  <c r="G9" i="13"/>
  <c r="G6" i="13"/>
  <c r="G5" i="13"/>
  <c r="X1" i="2" l="1"/>
  <c r="E14" i="13" l="1"/>
  <c r="E15" i="13"/>
  <c r="E16" i="13"/>
  <c r="E17" i="13"/>
  <c r="E18" i="13"/>
  <c r="E19" i="13"/>
  <c r="E20" i="13"/>
  <c r="E21" i="13"/>
  <c r="E22" i="13"/>
  <c r="E23" i="13"/>
  <c r="E5" i="13"/>
  <c r="F63" i="2" l="1"/>
  <c r="E6" i="13" l="1"/>
  <c r="E7" i="13"/>
  <c r="E8" i="13"/>
  <c r="E9" i="13"/>
  <c r="E10" i="13"/>
  <c r="E11" i="13"/>
  <c r="E12" i="13"/>
  <c r="E13" i="13"/>
  <c r="G127" i="11" l="1"/>
  <c r="G125" i="11"/>
  <c r="G123" i="11"/>
  <c r="G121" i="11"/>
  <c r="G119" i="11"/>
  <c r="E99" i="11" l="1"/>
  <c r="I21" i="11"/>
  <c r="G21" i="11"/>
</calcChain>
</file>

<file path=xl/sharedStrings.xml><?xml version="1.0" encoding="utf-8"?>
<sst xmlns="http://schemas.openxmlformats.org/spreadsheetml/2006/main" count="1915" uniqueCount="976">
  <si>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</si>
  <si>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</si>
  <si>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</si>
  <si>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</si>
  <si>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</si>
  <si>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</si>
  <si>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</si>
  <si>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</si>
  <si>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</si>
  <si>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</si>
  <si>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</si>
  <si>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</si>
  <si>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</si>
  <si>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</si>
  <si>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</si>
  <si>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</si>
  <si>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</si>
  <si>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</si>
  <si>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</si>
  <si>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</si>
  <si>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</si>
  <si>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</si>
  <si>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</si>
  <si>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</si>
  <si>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</si>
  <si>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</si>
  <si>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</si>
  <si>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</si>
  <si>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</si>
  <si>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</si>
  <si>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</si>
  <si>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</si>
  <si>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</si>
  <si>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</si>
  <si>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</si>
  <si>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</si>
  <si>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</si>
  <si>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</si>
  <si>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</si>
  <si>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</si>
  <si>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</si>
  <si>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</si>
  <si>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</si>
  <si>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</si>
  <si>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</si>
  <si>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</si>
  <si>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</si>
  <si>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</si>
  <si>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</si>
  <si>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</si>
  <si>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</si>
  <si>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</si>
  <si>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</si>
  <si>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</si>
  <si>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</si>
  <si>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</si>
  <si>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</si>
  <si>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</si>
  <si>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</si>
  <si>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</si>
  <si>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</si>
  <si>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</si>
  <si>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</si>
  <si>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</si>
  <si>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</si>
  <si>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</si>
  <si>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</si>
  <si>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</si>
  <si>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</si>
  <si>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</si>
  <si>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</si>
  <si>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</si>
  <si>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</si>
  <si>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</si>
  <si>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</si>
  <si>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</si>
  <si>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</si>
  <si>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</si>
  <si>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</si>
  <si>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</si>
  <si>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</si>
  <si>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</si>
  <si>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</si>
  <si>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</si>
  <si>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</si>
  <si>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</si>
  <si>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</si>
  <si>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</si>
  <si>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</si>
  <si>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</si>
  <si>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</si>
  <si>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</si>
  <si>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</si>
  <si>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</si>
  <si>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</si>
  <si>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</si>
  <si>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</si>
  <si>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</si>
  <si>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</si>
  <si>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</si>
  <si>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</si>
  <si>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</si>
  <si>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</si>
  <si>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</si>
  <si>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</si>
  <si>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</si>
  <si>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</si>
  <si>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</si>
  <si>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</si>
  <si>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</si>
  <si>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</si>
  <si>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</si>
  <si>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</si>
  <si>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</si>
  <si>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</si>
  <si>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</si>
  <si>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</si>
  <si>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</si>
  <si>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</si>
  <si>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</si>
  <si>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</si>
  <si>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</si>
  <si>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</si>
  <si>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</si>
  <si>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</si>
  <si>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</si>
  <si>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</si>
  <si>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</si>
  <si>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</si>
  <si>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</si>
  <si>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</si>
  <si>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</si>
  <si>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</si>
  <si>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</si>
  <si>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</si>
  <si>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</si>
  <si>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</si>
  <si>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</si>
  <si>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</si>
  <si>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</si>
  <si>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</si>
  <si>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</si>
  <si>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</si>
  <si>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</si>
  <si>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</si>
  <si>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</si>
  <si>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</si>
  <si>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</si>
  <si>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</si>
  <si>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</si>
  <si>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</si>
  <si>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</si>
  <si>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</si>
  <si>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</si>
  <si>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</si>
  <si>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</si>
  <si>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</si>
  <si>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</si>
  <si>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</si>
  <si>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</si>
  <si>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</si>
  <si>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</si>
  <si>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</si>
  <si>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</si>
  <si>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</si>
  <si>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</si>
  <si>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</si>
  <si>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</si>
  <si>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</si>
  <si>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</si>
  <si>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</si>
  <si>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</si>
  <si>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</si>
  <si>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</si>
  <si>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</si>
  <si>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</si>
  <si>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</si>
  <si>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</si>
  <si>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</si>
  <si>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</si>
  <si>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</si>
  <si>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</si>
  <si>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</si>
  <si>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</si>
  <si>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</si>
  <si>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</si>
  <si>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</si>
  <si>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</si>
  <si>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</si>
  <si>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</si>
  <si>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</si>
  <si>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</si>
  <si>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</si>
  <si>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</si>
  <si>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</si>
  <si>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</si>
  <si>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</si>
  <si>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</si>
  <si>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</si>
  <si>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</si>
  <si>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</si>
  <si>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</si>
  <si>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</si>
  <si>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</si>
  <si>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</si>
  <si>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</si>
  <si>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</si>
  <si>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</si>
  <si>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</si>
  <si>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</si>
  <si>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</si>
  <si>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</si>
  <si>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</si>
  <si>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</si>
  <si>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</si>
  <si>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</si>
  <si>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</si>
  <si>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</si>
  <si>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</si>
  <si>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</si>
  <si>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</si>
  <si>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</si>
  <si>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</si>
  <si>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</si>
  <si>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</si>
  <si>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</si>
  <si>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</si>
  <si>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</si>
  <si>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</si>
  <si>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</si>
  <si>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</si>
  <si>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</si>
  <si>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</si>
  <si>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</si>
  <si>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</si>
  <si>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</si>
  <si>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</si>
  <si>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</si>
  <si>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</si>
  <si>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</si>
  <si>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</si>
  <si>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</si>
  <si>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</si>
  <si>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</si>
  <si>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</si>
  <si>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</si>
  <si>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</si>
  <si>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</si>
  <si>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</si>
  <si>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</si>
  <si>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</si>
  <si>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</si>
  <si>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</si>
  <si>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</si>
  <si>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</si>
  <si>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</si>
  <si>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</si>
  <si>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</si>
  <si>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</si>
  <si>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</si>
  <si>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</si>
  <si>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</si>
  <si>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</si>
  <si>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</si>
  <si>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</si>
  <si>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</si>
  <si>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</si>
  <si>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</si>
  <si>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</si>
  <si>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</si>
  <si>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</si>
  <si>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</si>
  <si>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</si>
  <si>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</si>
  <si>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</si>
  <si>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</si>
  <si>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</si>
  <si>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</si>
  <si>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</si>
  <si>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</si>
  <si>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</si>
  <si>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</si>
  <si>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</si>
  <si>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</si>
  <si>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</si>
  <si>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</si>
  <si>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</si>
  <si>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</si>
  <si>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</si>
  <si>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</si>
  <si>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</si>
  <si>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</si>
  <si>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</si>
  <si>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</si>
  <si>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</si>
  <si>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</si>
  <si>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</si>
  <si>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</si>
  <si>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</si>
  <si>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</si>
  <si>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</si>
  <si>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</si>
  <si>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</si>
  <si>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</si>
  <si>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</si>
  <si>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</si>
  <si>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</si>
  <si>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</si>
  <si>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</si>
  <si>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</si>
  <si>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</si>
  <si>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</si>
  <si>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</si>
  <si>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</si>
  <si>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</si>
  <si>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</si>
  <si>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</si>
  <si>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</si>
  <si>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</si>
  <si>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</si>
  <si>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</si>
  <si>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</si>
  <si>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</si>
  <si>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</si>
  <si>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</si>
  <si>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</si>
  <si>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</si>
  <si>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</si>
  <si>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</si>
  <si>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</si>
  <si>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</si>
  <si>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</si>
  <si>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</si>
  <si>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</si>
  <si>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</si>
  <si>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</si>
  <si>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</si>
  <si>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</si>
  <si>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</si>
  <si>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</si>
  <si>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</si>
  <si>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</si>
  <si>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</si>
  <si>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</si>
  <si>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</si>
  <si>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</si>
  <si>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</si>
  <si>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</si>
  <si>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</si>
  <si>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</si>
  <si>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</si>
  <si>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</si>
  <si>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</si>
  <si>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</si>
  <si>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</si>
  <si>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</si>
  <si>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</si>
  <si>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</si>
  <si>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</si>
  <si>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</si>
  <si>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</si>
  <si>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</si>
  <si>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</si>
  <si>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</si>
  <si>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</si>
  <si>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</si>
  <si>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</si>
  <si>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</si>
  <si>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</si>
  <si>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</si>
  <si>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</si>
  <si>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</si>
  <si>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</si>
  <si>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</si>
  <si>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</si>
  <si>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</si>
  <si>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</si>
  <si>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</si>
  <si>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</si>
  <si>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</si>
  <si>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</si>
  <si>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</si>
  <si>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</si>
  <si>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</si>
  <si>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</si>
  <si>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</si>
  <si>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</si>
  <si>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</si>
  <si>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</si>
  <si>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</si>
  <si>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</si>
  <si>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</si>
  <si>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</si>
  <si>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</si>
  <si>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</si>
  <si>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</si>
  <si>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</si>
  <si>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</si>
  <si>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</si>
  <si>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</si>
  <si>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</si>
  <si>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</si>
  <si>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</si>
  <si>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</si>
  <si>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</si>
  <si>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</si>
  <si>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</si>
  <si>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</si>
  <si>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</si>
  <si>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</si>
  <si>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</si>
  <si>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</si>
  <si>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</si>
  <si>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</si>
  <si>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</si>
  <si>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</si>
  <si>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</si>
  <si>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</si>
  <si>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</si>
  <si>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</si>
  <si>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</si>
  <si>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</si>
  <si>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</si>
  <si>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</si>
  <si>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</si>
  <si>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</si>
  <si>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</si>
  <si>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</si>
  <si>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</si>
  <si>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</si>
  <si>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</si>
  <si>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</si>
  <si>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</si>
  <si>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</si>
  <si>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</si>
  <si>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</si>
  <si>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</si>
  <si>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</si>
  <si>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</si>
  <si>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</si>
  <si>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</si>
  <si>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</si>
  <si>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</si>
  <si>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</si>
  <si>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</si>
  <si>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</si>
  <si>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</si>
  <si>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</si>
  <si>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</si>
  <si>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</si>
  <si>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</si>
  <si>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</si>
  <si>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</si>
  <si>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</si>
  <si>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</si>
  <si>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</si>
  <si>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</si>
  <si>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</si>
  <si>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</si>
  <si>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</si>
  <si>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</si>
  <si>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</si>
  <si>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</si>
  <si>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</si>
  <si>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</si>
  <si>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</si>
  <si>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</si>
  <si>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</si>
  <si>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</si>
  <si>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</si>
  <si>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</si>
  <si>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</si>
  <si>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</si>
  <si>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</si>
  <si>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</si>
  <si>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</si>
  <si>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</si>
  <si>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</si>
  <si>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</si>
  <si>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</si>
  <si>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</si>
  <si>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</si>
  <si>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</si>
  <si>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</si>
  <si>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</si>
  <si>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</si>
  <si>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</si>
  <si>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</si>
  <si>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</si>
  <si>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</si>
  <si>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</si>
  <si>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</si>
  <si>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</si>
  <si>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</si>
  <si>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</si>
  <si>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</si>
  <si>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</si>
  <si>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</si>
  <si>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</si>
  <si>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</si>
  <si>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</si>
  <si>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</si>
  <si>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</si>
  <si>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</si>
  <si>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</si>
  <si>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</si>
  <si>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</si>
  <si>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</si>
  <si>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</si>
  <si>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</si>
  <si>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</si>
  <si>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</si>
  <si>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</si>
  <si>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</si>
  <si>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</si>
  <si>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</si>
  <si>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</si>
  <si>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</si>
  <si>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</si>
  <si>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</si>
  <si>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</si>
  <si>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</si>
  <si>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</si>
  <si>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</si>
  <si>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</si>
  <si>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</si>
  <si>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</si>
  <si>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</si>
  <si>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</si>
  <si>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</si>
  <si>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</si>
  <si>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</si>
  <si>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</si>
  <si>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</si>
  <si>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</si>
  <si>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</si>
  <si>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</si>
  <si>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</si>
  <si>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</si>
  <si>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</si>
  <si>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</si>
  <si>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</si>
  <si>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</si>
  <si>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</si>
  <si>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</si>
  <si>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</si>
  <si>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</si>
  <si>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</si>
  <si>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</si>
  <si>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</si>
  <si>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</si>
  <si>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</si>
  <si>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</si>
  <si>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</si>
  <si>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</si>
  <si>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</si>
  <si>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</si>
  <si>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</si>
  <si>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</si>
  <si>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</si>
  <si>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</si>
  <si>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</si>
  <si>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</si>
  <si>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</si>
  <si>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</si>
  <si>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</si>
  <si>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</si>
  <si>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</si>
  <si>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</si>
  <si>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</si>
  <si>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</si>
  <si>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</si>
  <si>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</si>
  <si>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</si>
  <si>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</si>
  <si>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</si>
  <si>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</si>
  <si>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</si>
  <si>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</si>
  <si>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</si>
  <si>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</si>
  <si>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</si>
  <si>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</si>
  <si>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</si>
  <si>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</si>
  <si>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</si>
  <si>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</si>
  <si>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</si>
  <si>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</si>
  <si>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</si>
  <si>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</si>
  <si>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</si>
  <si>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</si>
  <si>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</si>
  <si>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</si>
  <si>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</si>
  <si>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</si>
  <si>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</si>
  <si>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</si>
  <si>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</si>
  <si>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</si>
  <si>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</si>
  <si>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</si>
  <si>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</si>
  <si>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</si>
  <si>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</si>
  <si>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</si>
  <si>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</si>
  <si>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</si>
  <si>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</si>
  <si>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</si>
  <si>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</si>
  <si>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</si>
  <si>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</si>
  <si>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</si>
  <si>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</si>
  <si>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</si>
  <si>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</si>
  <si>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</si>
  <si>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</si>
  <si>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</si>
  <si>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</si>
  <si>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</si>
  <si>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</si>
  <si>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</si>
  <si>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</si>
  <si>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</si>
  <si>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</si>
  <si>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</si>
  <si>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</si>
  <si>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</si>
  <si>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</si>
  <si>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</si>
  <si>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</si>
  <si>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</si>
  <si>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</si>
  <si>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</si>
  <si>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</si>
  <si>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</si>
  <si>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</si>
  <si>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</si>
  <si>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</si>
  <si>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</si>
  <si>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</si>
  <si>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</si>
  <si>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</si>
  <si>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</si>
  <si>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</si>
  <si>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</si>
  <si>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</si>
  <si>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</si>
  <si>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</si>
  <si>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</si>
  <si>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</si>
  <si>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</si>
  <si>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</si>
  <si>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</si>
  <si>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</si>
  <si>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</si>
  <si>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</si>
  <si>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</si>
  <si>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</si>
  <si>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</si>
  <si>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</si>
  <si>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</si>
  <si>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</si>
  <si>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</si>
  <si>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</si>
  <si>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Effects of Climate Change on Food Security in Mauritania</t>
  </si>
  <si>
    <r>
      <t xml:space="preserve">The Mauritania's Ministry of Environment and Sustainable Development and the United Nations World Food Programme initiated a four-year project to strengthen resilience and promote food security in 100 villages located in the Wilayas of Assaba, Brakna, Guidimakha, Gorgol, Hodh El Chergui, Hodh El Gharbi, Tagant and Trarza. The overall goal of the project aims to improve adaptation in the area of food security in Mauritania by assisting the government in improving technical services at the community level so that village residents, who will be most affected by climate change, can undertake their own analysis of climate change impacts and prepare detailed adaptation plans – including harmonized plans for livestock, land and water management and the overall use of natural resources. The project will also promote climate resilience by protecting threatened resources, such as dunes, community fuel wood forests, and water sources. Finally, villages will be encouraged to explore ways to diversify the sources of livelihood and receive training, coaching, and asset investments to do so. The project includes three components: 
</t>
    </r>
    <r>
      <rPr>
        <b/>
        <sz val="11"/>
        <color indexed="8"/>
        <rFont val="Times New Roman"/>
        <family val="1"/>
      </rPr>
      <t>Component 1:</t>
    </r>
    <r>
      <rPr>
        <sz val="11"/>
        <color indexed="8"/>
        <rFont val="Times New Roman"/>
        <family val="1"/>
      </rPr>
      <t xml:space="preserve"> Support technical services and the communities they serve to better understand climate risks, their impacts on resources and food security; and facilitate decentralized and participatory adaptation planning.
</t>
    </r>
    <r>
      <rPr>
        <b/>
        <sz val="11"/>
        <color indexed="8"/>
        <rFont val="Times New Roman"/>
        <family val="1"/>
      </rPr>
      <t>Component 2:</t>
    </r>
    <r>
      <rPr>
        <sz val="11"/>
        <color indexed="8"/>
        <rFont val="Times New Roman"/>
        <family val="1"/>
      </rPr>
      <t xml:space="preserve"> Design and implement concrete adaptation measures identified through community adaptation planning that aim to combat desertification and land degradation.
</t>
    </r>
    <r>
      <rPr>
        <b/>
        <sz val="11"/>
        <color indexed="8"/>
        <rFont val="Times New Roman"/>
        <family val="1"/>
      </rPr>
      <t>Component 3:</t>
    </r>
    <r>
      <rPr>
        <sz val="11"/>
        <color indexed="8"/>
        <rFont val="Times New Roman"/>
        <family val="1"/>
      </rPr>
      <t xml:space="preserve"> Design and implement concrete adaptation measures identified through community adaptation planning that aim to diversify and strengthen the livelihoods of the most vulnerable population.</t>
    </r>
  </si>
  <si>
    <t>United Nations Word Food Programme (WFP)</t>
  </si>
  <si>
    <t>Multilateral</t>
  </si>
  <si>
    <t>Wilaya of Assaba (12 villages); Wilaya of Brakna (12 villages); Wilaya of Gorgol (10 villages); Wilaya of Guidimakha (12 villages); Wilaya of Hodh El Chergui (15 villages); Wilaya of Hodh El Gharbi (14 villages); Wilaya of Tagant (9 villages); Wilaya of Trarza (16 villages)</t>
  </si>
  <si>
    <t>July 23 2012</t>
  </si>
  <si>
    <t>July 2012</t>
  </si>
  <si>
    <t>August 14 2014</t>
  </si>
  <si>
    <t>May 2019</t>
  </si>
  <si>
    <t xml:space="preserve">http://parsacc.yolasite.com </t>
  </si>
  <si>
    <t>ghazi.gader@wfp.org</t>
  </si>
  <si>
    <t>14-Agust-2014</t>
  </si>
  <si>
    <t xml:space="preserve">elwavi.sm@gmail.com </t>
  </si>
  <si>
    <t xml:space="preserve">lunef@yahoo.com </t>
  </si>
  <si>
    <t>14-August-2014</t>
  </si>
  <si>
    <t>Ghazi GADER, Project coordinator</t>
  </si>
  <si>
    <t>Alioune FALL, Project coordinator Assistant</t>
  </si>
  <si>
    <t>Output 1.2 Strengthening of Government's threat, risk and vulnerability analysis</t>
  </si>
  <si>
    <t>Output 1.3: 20 inter-village associations established and supported</t>
  </si>
  <si>
    <t>Output 1.4:Communities trained in climate change threats and adaptation measures which reduce vulnerability, in particular related to food insecurity</t>
  </si>
  <si>
    <t>Output 1.5:100 villages, being clustered according to landscape, ecosystem and livelihoods, have prepared adaptation plans that are integrated into local development planning.</t>
  </si>
  <si>
    <t>Output 1.7: Monitoring system in place (establishment, training, production of data and reports) to track climate events and ecologic development in project intervention zones.</t>
  </si>
  <si>
    <t>Output 2.1: 1500 - 2000 ha of sand dunes fixated</t>
  </si>
  <si>
    <t>Output 2.2: 1000 - 1500 ha of vulnerable zones protected</t>
  </si>
  <si>
    <t>EE - Project Execution Costs</t>
  </si>
  <si>
    <t>MIE - Project Management Fee</t>
  </si>
  <si>
    <t>External factors may delay project implementation</t>
  </si>
  <si>
    <t>Communities find it difficult to take up the skills, learning and social cohesion necessary to secure protected areas</t>
  </si>
  <si>
    <t>There is little local specialized management and technical capacity related to climate change, particularly in the entities that are responsible for the project.</t>
  </si>
  <si>
    <t>Lack of adequately qualified partners</t>
  </si>
  <si>
    <t>People purchase greater amounts of livestock (beyond carrying capacity)</t>
  </si>
  <si>
    <t>Outsiders bring in additional livestock</t>
  </si>
  <si>
    <t>Natural disasters, in particular drought</t>
  </si>
  <si>
    <t>Lack of complementary projects and inputs</t>
  </si>
  <si>
    <t>Medium</t>
  </si>
  <si>
    <t>Low</t>
  </si>
  <si>
    <t>MTN/MIE/Food/2011/1/PD</t>
  </si>
  <si>
    <t>http://parsacc.yolasite.com/etudes-et-rapports.php</t>
  </si>
  <si>
    <t>As a matter of routine, WFP prepares contingency plans in close collaboration with Government to detect and address risks early on.</t>
  </si>
  <si>
    <t>Use of Food for work tool</t>
  </si>
  <si>
    <t>Changes in regional project focal points (DREDD)</t>
  </si>
  <si>
    <t>Overcome</t>
  </si>
  <si>
    <t>Output 2.3   1,000-1,500 ha of community fuel wood forests planted.</t>
  </si>
  <si>
    <t>Output 3.1   300,000 trees for revenue generation and food planted in protected areas</t>
  </si>
  <si>
    <t>Output 3.4   6,000 technical staff and community leaders trained and equipped for poultry development</t>
  </si>
  <si>
    <t>Output 3.5   1,000 technical staff and community leaders trained and equipped for apiculture</t>
  </si>
  <si>
    <t>Output 3.7   30,000 fuel efficient stoves built</t>
  </si>
  <si>
    <t>Output 3.8   2,000 community members (mainly youth) trained and equipped to build and maintain fuel efficient stoves</t>
  </si>
  <si>
    <t xml:space="preserve">n a </t>
  </si>
  <si>
    <t>n/a</t>
  </si>
  <si>
    <t>No adaptation plans exist in intervention zones</t>
  </si>
  <si>
    <t>Preparation and communication to regional level of up-to-date and reliable information and analysis of climate change information and of government priorities</t>
  </si>
  <si>
    <t>DREDD hardly receive any guidance, information and analysis from central level</t>
  </si>
  <si>
    <t>Regular communications between central level and DREDD provide up-to date information and guidance, adapted to the capacity at regional level</t>
  </si>
  <si>
    <t xml:space="preserve">Communities and village associations do not prepare comprehensive adaptation plans
</t>
  </si>
  <si>
    <t xml:space="preserve">Adaptation plans include analysis, discussion of options, decision on priorities and analysis of implications (costs, maintenance)
</t>
  </si>
  <si>
    <t>From High to Medium</t>
  </si>
  <si>
    <t>MS</t>
  </si>
  <si>
    <t>International Project Manager/Coordinator</t>
  </si>
  <si>
    <t>WFP, Mauritania</t>
  </si>
  <si>
    <t>2: Physical asset (produced/improved/strenghtened)</t>
  </si>
  <si>
    <t>A number of qualified partners with a similar project philosophy as WFP are working on the ground, and WFP has good experience in working with them. WFP has a good working experience with some adequately qualified partners which the project may rely on to carry out its activities.</t>
  </si>
  <si>
    <t>Reason for over or underspending</t>
  </si>
  <si>
    <t>Difference (negative amount indicates amount overspent)</t>
  </si>
  <si>
    <t>Projected in Prodoc (US$)</t>
  </si>
  <si>
    <t xml:space="preserve">Output 1.6: Communities share success stories and lessons learned, including support of 8 community radios </t>
  </si>
  <si>
    <t xml:space="preserve">20 village cluster adaptation plans developed in a participatory way and officially recognized by DREDD
</t>
  </si>
  <si>
    <t>Village cluster organizations established</t>
  </si>
  <si>
    <t>Please Provide the Name and Contact information of person(s) responsible for completing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</si>
  <si>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</si>
  <si>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Explanatory notes on variances between planned and actual expenditures of outputs during the reporting period  </t>
  </si>
  <si>
    <t>Output 1.1 Eight DREDD (regional technical services of MEDD) strengthened to access and analyze climate change information, to monitor local development and to mobilize and support communities</t>
  </si>
  <si>
    <t>Enhancing Resilience of Communities to the  Adverse effects of Climate Change on Food Security in Mauritania</t>
  </si>
  <si>
    <t>Sidi Mohamed El Wavi, National Project Director</t>
  </si>
  <si>
    <t>List output and corresponding amount spent for the current reporting period</t>
  </si>
  <si>
    <t>2.4   Water retention structures built covering approximately 500 ha</t>
  </si>
  <si>
    <t>Output 3.2   4,000 technical staff and community leaders trained in livestock management, agricultural techniques and water utilization</t>
  </si>
  <si>
    <t>Output 3.3   5,000 technical staff and community leaders trained and equipped agro-pastoral IGA, including plant multiplication</t>
  </si>
  <si>
    <t xml:space="preserve">Output 3.6   Approx. 20 community cereal banks established. </t>
  </si>
  <si>
    <t>The project will promote increased community sensitization and raise knowledge and skills towards sustainable natural resources management. Communities will better understand the impact of livestock on their environment. Alternative sources of income will be promoted.</t>
  </si>
  <si>
    <t>People cut down planted trees for fuel wood (other than community forest)</t>
  </si>
  <si>
    <t>Communities will carry out the adaptation actions that they themselves prioritize, and will invest their own resources in addition to those provided by the project. The high degree of participation and ownership promoted by the project, coupled with the provision of income to support what are now major livelihoods, will render the risk of communities not sustaining project results very low.</t>
  </si>
  <si>
    <t>Medium to High</t>
  </si>
  <si>
    <t>Yasuhiro TSUMURA, WFP Deputy Country Director</t>
  </si>
  <si>
    <t>yasuhiro.tsumura@wfp.org</t>
  </si>
  <si>
    <t>Agust-2016</t>
  </si>
  <si>
    <t>ndiaye.maouloud@gmail.com</t>
  </si>
  <si>
    <t>October-2015</t>
  </si>
  <si>
    <t>Fund transfer from AF Bord</t>
  </si>
  <si>
    <t xml:space="preserve">Trends being monitored. </t>
  </si>
  <si>
    <r>
      <rPr>
        <b/>
        <sz val="10"/>
        <rFont val="Times New Roman"/>
        <family val="1"/>
      </rPr>
      <t xml:space="preserve">OBJECTIVE 1: Enhanced understanding, skills and means of decentralized government and communities for leading and facilitating participatory adaptation planning   </t>
    </r>
    <r>
      <rPr>
        <b/>
        <sz val="10"/>
        <color theme="5"/>
        <rFont val="Times New Roman"/>
        <family val="1"/>
      </rPr>
      <t xml:space="preserve">                    </t>
    </r>
  </si>
  <si>
    <t xml:space="preserve">Number of community adaptation plans prepared through participative local planning supported with information and facilitation by DREDD </t>
  </si>
  <si>
    <t xml:space="preserve">20 clusters of villages have established adaption plans in a participatory manner   </t>
  </si>
  <si>
    <t xml:space="preserve">DREDD have played an active and supportive role in the mobilization, organization and implementation of inter-village adaption planning processes     </t>
  </si>
  <si>
    <r>
      <t xml:space="preserve">DREDD do not have capacity to provide any support to communities </t>
    </r>
    <r>
      <rPr>
        <sz val="11"/>
        <color rgb="FFFF0000"/>
        <rFont val="Times New Roman"/>
        <family val="1"/>
      </rPr>
      <t xml:space="preserve"> </t>
    </r>
  </si>
  <si>
    <t xml:space="preserve">DREDD have succeeded to provide information, guidance and facilitation support to 20 village clusters </t>
  </si>
  <si>
    <r>
      <rPr>
        <b/>
        <sz val="11"/>
        <color indexed="8"/>
        <rFont val="Times New Roman"/>
        <family val="1"/>
      </rPr>
      <t>Output 1.1:</t>
    </r>
    <r>
      <rPr>
        <sz val="11"/>
        <color indexed="8"/>
        <rFont val="Times New Roman"/>
        <family val="1"/>
      </rPr>
      <t xml:space="preserve">
Technical services strengthened to access and analyze climate change information, food security, livelihoods and vulnerability information, and to monitor local development, and mobilize and support communities.   </t>
    </r>
  </si>
  <si>
    <t xml:space="preserve">DREDD do not visit communities and do not provide information, support, guidance or facilitate processes     </t>
  </si>
  <si>
    <t xml:space="preserve">DREDD have been trained, have communicated with department and local level, have visited communities, have facilitated village cluster establishment and discussions    </t>
  </si>
  <si>
    <t xml:space="preserve">DREDDs have regular contact and trustful relationship with village clusters and communities that value their support   </t>
  </si>
  <si>
    <t xml:space="preserve">Outcome 1.2:
Strengthened awareness, ownership, planning and management capacities at community level for local natural resource management and climate change adaptation   </t>
  </si>
  <si>
    <t xml:space="preserve">Communities and their relevant sub-groups (e.g. women, livelihood groups, etc.) have actively participated in the preparation of the inter-village adaptation plans prepared and see their interests adequately reflected.   </t>
  </si>
  <si>
    <t xml:space="preserve">There is only little joint discussion at community level, and not all groups are involved; no inter-village discussions take place     </t>
  </si>
  <si>
    <t xml:space="preserve">About 100 villages in 20 village clusters understand, own and manage their adaption plans and their natural resources   </t>
  </si>
  <si>
    <r>
      <rPr>
        <b/>
        <sz val="11"/>
        <color indexed="8"/>
        <rFont val="Times New Roman"/>
        <family val="1"/>
      </rPr>
      <t>Output 1.3:</t>
    </r>
    <r>
      <rPr>
        <sz val="11"/>
        <color indexed="8"/>
        <rFont val="Times New Roman"/>
        <family val="1"/>
      </rPr>
      <t xml:space="preserve">
20 inter-village associations established and supported.   </t>
    </r>
  </si>
  <si>
    <t xml:space="preserve">Inter-village associations exist and are active in on form or the other in each of 20 targeted clusters    </t>
  </si>
  <si>
    <t xml:space="preserve">In some clusters, some form of cooperation structure may exist, on which the project can build.   </t>
  </si>
  <si>
    <t xml:space="preserve">20 inter-village associations with a role in managing natural resources and adaptation plans recognized by population and DREDD    </t>
  </si>
  <si>
    <r>
      <rPr>
        <b/>
        <sz val="11"/>
        <color indexed="8"/>
        <rFont val="Times New Roman"/>
        <family val="1"/>
      </rPr>
      <t>Output 1.4:</t>
    </r>
    <r>
      <rPr>
        <sz val="11"/>
        <color indexed="8"/>
        <rFont val="Times New Roman"/>
        <family val="1"/>
      </rPr>
      <t xml:space="preserve">
Communities trained in climate change threats and adaptation measures which reduce vulnerability, in particular related to food insecurity.  </t>
    </r>
  </si>
  <si>
    <t xml:space="preserve">Number of people (gender-disaggregated) and communities trained  </t>
  </si>
  <si>
    <t xml:space="preserve">Communities are aware of degrading natural resources, but rarely of context, causes and adaptation options  </t>
  </si>
  <si>
    <t xml:space="preserve">Communities have the capacity to analyze and understand their situation, and adaptation options   </t>
  </si>
  <si>
    <r>
      <rPr>
        <b/>
        <sz val="11"/>
        <color indexed="8"/>
        <rFont val="Times New Roman"/>
        <family val="1"/>
      </rPr>
      <t>Output 1.5:</t>
    </r>
    <r>
      <rPr>
        <sz val="11"/>
        <color indexed="8"/>
        <rFont val="Times New Roman"/>
        <family val="1"/>
      </rPr>
      <t xml:space="preserve">
100 villages, being clustered according to landscape, ecosystem and livelihoods, have prepared adaptation plans that are integrated into local development planning.
Identification of adaptation technology requirements such as integrated livestock water and cropping systems.   </t>
    </r>
  </si>
  <si>
    <t xml:space="preserve">Specific studies on adaptation technology requirements are available at the relevant levels    </t>
  </si>
  <si>
    <t xml:space="preserve">A number of ad hoc studies exist within several projects, but are not systematically made available  </t>
  </si>
  <si>
    <t xml:space="preserve">Studies on technology for 3-4 “standard” adaptation assets are available to all partners and stakeholders    </t>
  </si>
  <si>
    <r>
      <rPr>
        <b/>
        <sz val="11"/>
        <color indexed="8"/>
        <rFont val="Times New Roman"/>
        <family val="1"/>
      </rPr>
      <t>Output 1.6:</t>
    </r>
    <r>
      <rPr>
        <sz val="11"/>
        <color indexed="8"/>
        <rFont val="Times New Roman"/>
        <family val="1"/>
      </rPr>
      <t xml:space="preserve">
Communities share success stories and lessons learned, including  support of community radios focused specifically on sharing information on early warning and adaptation management.  </t>
    </r>
  </si>
  <si>
    <t xml:space="preserve">Community radios are on air, involving communities in programming and feed-back   </t>
  </si>
  <si>
    <t xml:space="preserve">Communities of 15 sites in the project area have already listen regularly to radio transmissions on a radius ranging from 6 to 70 km.   </t>
  </si>
  <si>
    <t xml:space="preserve">Participating communities and government services have provided quality, timely and reliable ecologic monitoring reports aligned with the national monitoring system   </t>
  </si>
  <si>
    <t xml:space="preserve">The ecologic monitoring system is established as part of PANE II System and set online in February 2014.  </t>
  </si>
  <si>
    <t xml:space="preserve">The new national ecologic monitoring system is known, used and maintained by DREED and in project village clusters.  </t>
  </si>
  <si>
    <r>
      <rPr>
        <b/>
        <sz val="11"/>
        <color indexed="8"/>
        <rFont val="Times New Roman"/>
        <family val="1"/>
      </rPr>
      <t>Output 1.7:</t>
    </r>
    <r>
      <rPr>
        <sz val="11"/>
        <color indexed="8"/>
        <rFont val="Times New Roman"/>
        <family val="1"/>
      </rPr>
      <t xml:space="preserve">
Monitoring system in place (training, production of data and reports) to track climate events and ecologic development in project intervention zones.  </t>
    </r>
  </si>
  <si>
    <t xml:space="preserve">Number of people trained at regional and village cluster level; amount and quality of data provided by village clusters / regional teams   </t>
  </si>
  <si>
    <t xml:space="preserve">There is no systematic collection, consolidation and analysis of data on nationally agreed-upon indicators.  </t>
  </si>
  <si>
    <t xml:space="preserve">Participating DREDD and village clusters provide data on agreed-upon indicators; and receive, understand and use reports.  </t>
  </si>
  <si>
    <t xml:space="preserve">OBJECTIVE 2:
Design and implement concrete adaptation measures identified through community adaptation planning that aim to combat desertification, soil erosion and land degradation   </t>
  </si>
  <si>
    <t xml:space="preserve">Number of implemented community adaptation plan action aiming to combat desertification, soil erosion and land degradation   </t>
  </si>
  <si>
    <t xml:space="preserve">No comprehensive community (cluster) adaptation plans exist in the intervention zones to be selected.  </t>
  </si>
  <si>
    <t xml:space="preserve">20 comprehensive adaptation plans have been implemented with respect to combat desertification, soil erosion and land degradation.  </t>
  </si>
  <si>
    <t xml:space="preserve">Reduced, halted or reversed dune advance in participating communities   </t>
  </si>
  <si>
    <t xml:space="preserve">749 ha of dunes fixed in the project intervention area   </t>
  </si>
  <si>
    <t xml:space="preserve">Significant deceleration – and ideally reversal – of dune advance  </t>
  </si>
  <si>
    <r>
      <rPr>
        <b/>
        <sz val="11"/>
        <color indexed="8"/>
        <rFont val="Times New Roman"/>
        <family val="1"/>
      </rPr>
      <t>Output 2.1:</t>
    </r>
    <r>
      <rPr>
        <sz val="11"/>
        <color indexed="8"/>
        <rFont val="Times New Roman"/>
        <family val="1"/>
      </rPr>
      <t xml:space="preserve">
1,500-2,000 ha of dunes fixated.   </t>
    </r>
  </si>
  <si>
    <t xml:space="preserve">Plants – and other measures – have stopped advance of dunes   </t>
  </si>
  <si>
    <t xml:space="preserve">Sand dune fixation does take place as part of several projects, but hardly in the zones to be selected.  </t>
  </si>
  <si>
    <t xml:space="preserve">Communities have fixated dunes and have a clear plan for maintaining / reinforcing fixation  </t>
  </si>
  <si>
    <t xml:space="preserve">Increased Vegetation Cover Index in participating communities  </t>
  </si>
  <si>
    <t xml:space="preserve">The average density of vegetation is 67 plants per hectare in the project sites  </t>
  </si>
  <si>
    <t xml:space="preserve">Increase of the average density per hectare by at least 10% in the participating village clusters until the end of the project with  clear prospect of further increases)  </t>
  </si>
  <si>
    <r>
      <rPr>
        <b/>
        <sz val="11"/>
        <color indexed="8"/>
        <rFont val="Times New Roman"/>
        <family val="1"/>
      </rPr>
      <t>Output 2.2:</t>
    </r>
    <r>
      <rPr>
        <sz val="11"/>
        <color indexed="8"/>
        <rFont val="Times New Roman"/>
        <family val="1"/>
      </rPr>
      <t xml:space="preserve">
1,000-1,500 ha of vulnerable zones protected.  </t>
    </r>
  </si>
  <si>
    <t xml:space="preserve">Area of land protected from against uncontrolled grazing and bush fires   </t>
  </si>
  <si>
    <t xml:space="preserve">There will only be sporadic protected areas in selected village clusters   </t>
  </si>
  <si>
    <t xml:space="preserve">1,000 – 1,500 ha of land protected and encompassed by sustainable management plan   </t>
  </si>
  <si>
    <r>
      <rPr>
        <b/>
        <sz val="11"/>
        <color indexed="8"/>
        <rFont val="Times New Roman"/>
        <family val="1"/>
      </rPr>
      <t>Output 2.3:</t>
    </r>
    <r>
      <rPr>
        <sz val="11"/>
        <color indexed="8"/>
        <rFont val="Times New Roman"/>
        <family val="1"/>
      </rPr>
      <t xml:space="preserve">
1,000-1,500 ha of community fuel wood forests planted.  </t>
    </r>
  </si>
  <si>
    <r>
      <t xml:space="preserve">Area of land planted and controlled for fuel wood production; volume of produced fuel wood  </t>
    </r>
    <r>
      <rPr>
        <sz val="11"/>
        <color rgb="FFFF0000"/>
        <rFont val="Times New Roman"/>
        <family val="1"/>
      </rPr>
      <t xml:space="preserve">  </t>
    </r>
  </si>
  <si>
    <t xml:space="preserve">There is hardly any controlled fuel wood plantation in areas to be selected  </t>
  </si>
  <si>
    <t xml:space="preserve">Participating communities cover at least 50% of their fuel wood requirements from controlled wood production  </t>
  </si>
  <si>
    <t xml:space="preserve">Increased surface and sub-soil water availability  </t>
  </si>
  <si>
    <t xml:space="preserve">There are only 13 sites with water retention structures functioning in areas to be selected   </t>
  </si>
  <si>
    <t xml:space="preserve">Area where days of water availability has increased with at least 20%   </t>
  </si>
  <si>
    <r>
      <rPr>
        <b/>
        <sz val="11"/>
        <color indexed="8"/>
        <rFont val="Times New Roman"/>
        <family val="1"/>
      </rPr>
      <t>Output 2.4:</t>
    </r>
    <r>
      <rPr>
        <sz val="11"/>
        <color indexed="8"/>
        <rFont val="Times New Roman"/>
        <family val="1"/>
      </rPr>
      <t xml:space="preserve">
Water retention structures built covering approx. 500 ha.  </t>
    </r>
  </si>
  <si>
    <t xml:space="preserve">Number, kind, surface size and volume (where applicable) of water retention structures  </t>
  </si>
  <si>
    <t xml:space="preserve">13 sites have dams, check dams, Soil and water conservation structures, Soil restoration structures </t>
  </si>
  <si>
    <t xml:space="preserve">Communities construct and maintain retention assets according to plan </t>
  </si>
  <si>
    <t>OBJECTIVE 3
Design and implement concrete adaptation measures identified through community adaptation planning that aim to diversify and strengthen the livelihoods of the most vulnerable population  »</t>
  </si>
  <si>
    <t xml:space="preserve">Number and type of implemented community adaptation plan action aiming to diversify and strengthen the livelihoods of the most vulnerable population  </t>
  </si>
  <si>
    <t xml:space="preserve">No adaptation plans are in place, livelihood bases are hardly diversified in areas to be selected  </t>
  </si>
  <si>
    <t xml:space="preserve">Communities have implemented adaptation plan action and continue to gain sustainable income from new sources  </t>
  </si>
  <si>
    <t xml:space="preserve">Number and type of sources of income for participating households before and after the project  </t>
  </si>
  <si>
    <r>
      <t xml:space="preserve">Livelihood bases are hardly diversified in areas to be selected – specific baselines to be established as part of adaptation plan preparation
</t>
    </r>
    <r>
      <rPr>
        <b/>
        <sz val="11"/>
        <rFont val="Times New Roman"/>
        <family val="1"/>
      </rPr>
      <t xml:space="preserve">(The communities practice seven (7) income generating activities including 04 based on the exploitation of natural resources (agriculture, livestock, fishing and fruit picking)  </t>
    </r>
  </si>
  <si>
    <t xml:space="preserve">Level of income for participating households before and after the project  </t>
  </si>
  <si>
    <t xml:space="preserve">Participating households are among the poorest in the selected areas. </t>
  </si>
  <si>
    <t xml:space="preserve">Participating households have increased their revenues by at least 40%  </t>
  </si>
  <si>
    <t xml:space="preserve">Food gap (number of weeks/months) for participating households before and after the project  </t>
  </si>
  <si>
    <r>
      <t xml:space="preserve">Participating households have the greatest food gap in the selected areas.
</t>
    </r>
    <r>
      <rPr>
        <b/>
        <sz val="11"/>
        <rFont val="Times New Roman"/>
        <family val="1"/>
      </rPr>
      <t xml:space="preserve">(The number of food deficit months  range from 1 to 10)  </t>
    </r>
  </si>
  <si>
    <t xml:space="preserve">Participating households have decreased their food gap by at least 50%  </t>
  </si>
  <si>
    <r>
      <rPr>
        <b/>
        <sz val="11"/>
        <color indexed="8"/>
        <rFont val="Times New Roman"/>
        <family val="1"/>
      </rPr>
      <t>Output 3.1:</t>
    </r>
    <r>
      <rPr>
        <sz val="11"/>
        <color indexed="8"/>
        <rFont val="Times New Roman"/>
        <family val="1"/>
      </rPr>
      <t xml:space="preserve">
Approx. 300,000 trees for revenue generation and food planted in protected areas.  </t>
    </r>
  </si>
  <si>
    <t xml:space="preserve">Number of trees planted and growing in protected areas; amount of food and revenue gained from these.  </t>
  </si>
  <si>
    <t xml:space="preserve">Baseline to be established as part of adaptation plan  </t>
  </si>
  <si>
    <t xml:space="preserve">Planted trees already are – or have at least a clear prospect of – providing substantial amounts of food and income  </t>
  </si>
  <si>
    <r>
      <rPr>
        <b/>
        <sz val="11"/>
        <color indexed="8"/>
        <rFont val="Times New Roman"/>
        <family val="1"/>
      </rPr>
      <t>Output 3.2:</t>
    </r>
    <r>
      <rPr>
        <sz val="11"/>
        <color indexed="8"/>
        <rFont val="Times New Roman"/>
        <family val="1"/>
      </rPr>
      <t xml:space="preserve">
4,000 technical staff and community leaders trained in livestock management, agricultural techniques and water utilization.  </t>
    </r>
  </si>
  <si>
    <t xml:space="preserve">Number of people (gender disaggregated) trained  </t>
  </si>
  <si>
    <t xml:space="preserve">Extension staff and cluster population are aware of and apply appropriate techniques   </t>
  </si>
  <si>
    <r>
      <rPr>
        <b/>
        <sz val="11"/>
        <color indexed="8"/>
        <rFont val="Times New Roman"/>
        <family val="1"/>
      </rPr>
      <t>Output 3.3:</t>
    </r>
    <r>
      <rPr>
        <sz val="11"/>
        <color indexed="8"/>
        <rFont val="Times New Roman"/>
        <family val="1"/>
      </rPr>
      <t xml:space="preserve">
5,000 technical staff and community leaders trained and equipped for plant/seed multiplication.  </t>
    </r>
  </si>
  <si>
    <t xml:space="preserve">Hardly any training is available in areas to be selected; extension staff requires training, too  </t>
  </si>
  <si>
    <t xml:space="preserve">Extension staff and cluster population are aware of and apply appropriate techniques  </t>
  </si>
  <si>
    <r>
      <rPr>
        <b/>
        <sz val="11"/>
        <color indexed="8"/>
        <rFont val="Times New Roman"/>
        <family val="1"/>
      </rPr>
      <t>Output 3.4:</t>
    </r>
    <r>
      <rPr>
        <sz val="11"/>
        <color indexed="8"/>
        <rFont val="Times New Roman"/>
        <family val="1"/>
      </rPr>
      <t xml:space="preserve">
4,000 technical staff and community leaders trained and equipped for poultry development. </t>
    </r>
  </si>
  <si>
    <r>
      <rPr>
        <b/>
        <sz val="11"/>
        <color indexed="8"/>
        <rFont val="Times New Roman"/>
        <family val="1"/>
      </rPr>
      <t>Output 3.5:</t>
    </r>
    <r>
      <rPr>
        <sz val="11"/>
        <color indexed="8"/>
        <rFont val="Times New Roman"/>
        <family val="1"/>
      </rPr>
      <t xml:space="preserve">
1,600 technical staff and community leaders trained and equipped for apiculture.  </t>
    </r>
  </si>
  <si>
    <t xml:space="preserve">Hardly any training is available in areas to be selected; extension staff requires training, too   </t>
  </si>
  <si>
    <r>
      <rPr>
        <b/>
        <sz val="11"/>
        <color indexed="8"/>
        <rFont val="Times New Roman"/>
        <family val="1"/>
      </rPr>
      <t>Output 3.6:</t>
    </r>
    <r>
      <rPr>
        <sz val="11"/>
        <color indexed="8"/>
        <rFont val="Times New Roman"/>
        <family val="1"/>
      </rPr>
      <t xml:space="preserve">
Approx. 20 community cereal banks established.  </t>
    </r>
  </si>
  <si>
    <t xml:space="preserve">Number of functioning village cereal bank associations; volume of cereals and money in bank.  </t>
  </si>
  <si>
    <t xml:space="preserve">No village-owned cereal banks exist in areas to be selected  </t>
  </si>
  <si>
    <t xml:space="preserve">Participating communities own their VCB, membership, money and food held by associations is stable  </t>
  </si>
  <si>
    <r>
      <rPr>
        <b/>
        <sz val="11"/>
        <color indexed="8"/>
        <rFont val="Times New Roman"/>
        <family val="1"/>
      </rPr>
      <t>Output 3.7:</t>
    </r>
    <r>
      <rPr>
        <sz val="11"/>
        <color indexed="8"/>
        <rFont val="Times New Roman"/>
        <family val="1"/>
      </rPr>
      <t xml:space="preserve">
30,000 fuel efficient stoves provided.  </t>
    </r>
  </si>
  <si>
    <t xml:space="preserve">Number of fuel efficient stoves built by participating communities; share of reduced consumption of fuel wood  </t>
  </si>
  <si>
    <t xml:space="preserve">Communities know, understand and use fuel efficient stoves; fuel-wood consumption by participating households reduced by at least 40%  </t>
  </si>
  <si>
    <r>
      <rPr>
        <b/>
        <sz val="11"/>
        <color indexed="8"/>
        <rFont val="Times New Roman"/>
        <family val="1"/>
      </rPr>
      <t>Output 3.8:</t>
    </r>
    <r>
      <rPr>
        <sz val="11"/>
        <color indexed="8"/>
        <rFont val="Times New Roman"/>
        <family val="1"/>
      </rPr>
      <t xml:space="preserve">
2,000 community members (mostly youth) trained to build and maintain fuel efficient stoves.  </t>
    </r>
  </si>
  <si>
    <t xml:space="preserve">Number of people (gender-disaggregated) trained  </t>
  </si>
  <si>
    <r>
      <t xml:space="preserve">No training is available in areas to be selected; extension staff requires training, too. </t>
    </r>
    <r>
      <rPr>
        <b/>
        <sz val="11"/>
        <rFont val="Times New Roman"/>
        <family val="1"/>
      </rPr>
      <t xml:space="preserve">14 artisans are already trained to manufacture improved stoves)  </t>
    </r>
  </si>
  <si>
    <t xml:space="preserve">In all participating communities a group of people regularly builds and repairs fuel-efficient stoves;  </t>
  </si>
  <si>
    <r>
      <rPr>
        <b/>
        <sz val="11"/>
        <rFont val="Times New Roman"/>
        <family val="1"/>
      </rPr>
      <t>87 villages</t>
    </r>
    <r>
      <rPr>
        <sz val="11"/>
        <rFont val="Times New Roman"/>
        <family val="1"/>
      </rPr>
      <t xml:space="preserve">  prepared their ACC action plan with the support of DREDD and Regional technical services including civil society. This work is a result of the  improvement of DREDD and project partners' skills on Climate change issues and integrating ACC into local development approach.
These ACC action plans will be reviwed starting from Junuary 2017 with the support of NGO engaged by the project in all intervention areas. </t>
    </r>
  </si>
  <si>
    <r>
      <t xml:space="preserve">In all sites where adaptation action plans have been elaborated, communities have played a great role and actively participated to all steps of the process till the identification and prioritization of adaptation options. </t>
    </r>
    <r>
      <rPr>
        <sz val="11"/>
        <color rgb="FF00B050"/>
        <rFont val="Times New Roman"/>
        <family val="1"/>
      </rPr>
      <t/>
    </r>
  </si>
  <si>
    <t>Communities are trained and sensitized about the adverse effects of CC and its impacts on natural resources, livelihood and food security</t>
  </si>
  <si>
    <t>Communities are aware about the adverse effects of CC and its impacts on natural resources, livelihood and food security</t>
  </si>
  <si>
    <t>Hiring NGOs project partners to support DREDD in project implementation activities</t>
  </si>
  <si>
    <t>Planning, supervision, implementation and monitoring of project activities are improved</t>
  </si>
  <si>
    <t>Monitoring system in place and operational</t>
  </si>
  <si>
    <t>All the adaptation plans drawn up by the targeted communities, with the support of DREDDs, integrate measures linked to combat desertification and degraded lands rehabilitation.</t>
  </si>
  <si>
    <t>600 ha were protected in 2016. Identification was done in collaboration with communities. Agreements between Communities, local Authorities and DREDD were concluded before the implementation.
The total area protected sisce the project start covers 950 ha.
Pastoral plantations have been made in the sites implemented in 2015 to improve grazing.
Management plans will be established in order to sustain these protected areas.</t>
  </si>
  <si>
    <t xml:space="preserve">The adaptation action plans drawn up in the different project sites integrate diverse income-generating activities to diversify and strengthen livelihoods and food security of targeted communities. 
</t>
  </si>
  <si>
    <t xml:space="preserve">Please provide all indicators being tracked for the project as outlined in the project document  </t>
  </si>
  <si>
    <t>Concrete adaptation measures identified through community-based adaptation planning to combat desertification and land degradation initiated in the project area</t>
  </si>
  <si>
    <t xml:space="preserve">Adaptation measures implementation initiated in the project area to combat desertification and land degradation </t>
  </si>
  <si>
    <t>An assessment study is completed. Preparations are ahead to begin implementation across 10 sites in two Wilayas (Guidimakha and Gorgol) to protect about 280 ha of degraded lands. This activity will be continued to other Wilayas and sites in forthcoming years. We decided to begin implementation after the rainy period, which start in June in the Wilaya of Guidimakha. tenders are launched to start implementation in January 17</t>
  </si>
  <si>
    <t>Concrete adaptation measures identified through community-based adaptation planning to diversify and strengthen the livelihoods of vulnerable populations initiated in the project area</t>
  </si>
  <si>
    <t>Adaptation measures implementation initiated in the project area to diversify and strengthen the livelihoods of vulnerable populations</t>
  </si>
  <si>
    <t>Highly Unsatisfactory (HU)</t>
  </si>
  <si>
    <t xml:space="preserve">Communities share success stories and lessons learned, including support of 8 community radios </t>
  </si>
  <si>
    <t xml:space="preserve">Monitoring system in place (training, production of data and reports) to track climate events and ecologic development in project intervention zones.  </t>
  </si>
  <si>
    <t>Discussions are ongoing with project partners (ONM, SAM, GIZ, OSA, OXFAM, Rural Radios …) on synergy to develop a framework on providing reliable climate information and the way to do that.</t>
  </si>
  <si>
    <t xml:space="preserve">The regular visits organized by DREDD to supervise project activities constitute occasions to rase awarness about threats of adverse effects of CC on natural resources, livelihoods and food security.  
Parallelly to the ACC action plans implementation, many trainings have been organized for communities in different topics (High value crop production, agriculture, Poultry, Apiculture, sand dune fixation, aforestation, Soil and Water conservation, etc.) which adress also issues related to Climate change impacts on natural ressources, livelihood and food security.
During the planned review of ACC action plans with the support of NGO, awareness raising and training sessions will be organised for the targeted communities about CC and food securitty issues. </t>
  </si>
  <si>
    <t xml:space="preserve">87 villages  prepared their ACC action plan with the support of DREDD and Regional technical services including civil society. 
This work is a result of the  improvement of DREDD and project partners' skills on  ACC planning participatory approach based on 8 steps :
1. Identification of exposer units
2. Analysis of current vulnerability
3. Analysis of projected vulnerabilty (according to climate scenarios)
4. Identification of adaptaion options
5. Choice of prioritization criteria
6. Prioritization of adaptation options
7. Declination of adaptation options into actions and activities
8. Development of ACC action Plan
These ACC action plans will be reviwed starting from Junuary 2017 with the support of NGO contracted by the project in all intervention areas. </t>
  </si>
  <si>
    <t>Training on the use of the monitoring and evaluation guide has been organized for the benefit of the 8 DREDDs.
Periodically the ecological monitoring is carried out (DREDD - PMU) in the project intervention sites compared to the baseline situation. The results will be integrated into the national ecological monitoring system.</t>
  </si>
  <si>
    <t>The establishing of inter-village associations in the framework of the AF project is not feasable, particularly due to social, and land property issues and also distance between villages. This work requires a lot of time and resources in order to achieve it (i.e. ProGRN experience). Wherever inter-village association structures exist, like AGLC, the project will continue supporting them during the project implementation period as they will ensure the sustainability of project activities. However the project is now working with the village management committies which are created and activated in all project sites.</t>
  </si>
  <si>
    <t>An Early Warning System (EWS) is set up at community level</t>
  </si>
  <si>
    <r>
      <t xml:space="preserve">At least </t>
    </r>
    <r>
      <rPr>
        <b/>
        <sz val="11"/>
        <color theme="5"/>
        <rFont val="Times New Roman"/>
        <family val="1"/>
      </rPr>
      <t>25%</t>
    </r>
    <r>
      <rPr>
        <sz val="11"/>
        <color indexed="8"/>
        <rFont val="Times New Roman"/>
        <family val="1"/>
      </rPr>
      <t xml:space="preserve"> of village cluster population have increased their livelihood bases with new sources of income  </t>
    </r>
  </si>
  <si>
    <t>Fruit tree plantation has been carried out in N'Beiket Lahwech in the Wilaya of Hodh Chergui in the beginning of May 2016, which was visited by the Mauritanian President. 500 trees were planted for the benefit of 150 households (3 trees for each family). Also some equipment were distributed to these families. 
The fruit trees plantation Programme implementation will start beginning 2017 with the collaboration of Centre for Agricultural Research and Agricultural Development (CNRADA) in the 8 Wilayas with the following programme:
• 19 project sites in the 8 regions
• 10 300 fruit trees to be planted
• 3 166 households concerned
• 18 770 direct beneficiaries</t>
  </si>
  <si>
    <t xml:space="preserve">A monitoring-evaluation guide has been elaborated for the monitoring of the project's perfomances. It takes into account all the relevant indicators of the National Environmental Action Plan that fall within the scope of the project intervention. </t>
  </si>
  <si>
    <t>Evaluation to be carried out during the third and fourth year of implementation of the project.</t>
  </si>
  <si>
    <t>Strengthening of Government authorities and technical services on Climate Change threat, risk and vulnerability analysis</t>
  </si>
  <si>
    <t xml:space="preserve">Output 1.2:
Strengthening of Government authorities and technical services on CC threat, risk and vulnerability analysis capabilities by expanding current Vulnerability and Analysis methodologies to overlay climate threats and monitoring changes in landscapes using GIS technologies. </t>
  </si>
  <si>
    <t xml:space="preserve"> 310 ha of sand dunes fixed </t>
  </si>
  <si>
    <t>- 177 ha of community fuel wood forests afforested</t>
  </si>
  <si>
    <t xml:space="preserve">Discussions about the implementation of an Early Warning System (EWS) at community level are still ongoing with project partners (ONM, SAM, GIZ, OSA, OXFAM, Rural Radios …) on synergy to develop a framework on providing reliable climate information and the way to do that. </t>
  </si>
  <si>
    <t>Financial information:  cumulative from project start to December 2016</t>
  </si>
  <si>
    <t xml:space="preserve">Community radios (Local Radio) were already established by the Government in all Wilayas including the 8 wilayas targeted by the project.  They have been associated to all workshops and trainings organized in the regional level and they were sensitized to the project objectives. Therefore, discussions are still underway with some partners for the best strategy to make these CR playing a real role in sharing  information on EWS and successful adaptation stories.   </t>
  </si>
  <si>
    <t xml:space="preserve">The water retention structures evaluation study was finalized for the two Wilayas of the Gorgol and Guidimakha for 12 sites of the project. </t>
  </si>
  <si>
    <t>So far, some new income-generating activities have been introduced in many project sites :
- High value crop production, in 52% of ttotal project sites
- Poultry, in 55% of total project sites
- Beekeeping, in 9% of total project sites 
- Fruit farming, in 21% of total project sites</t>
  </si>
  <si>
    <t>This output is almost fully achieved with the protection of 950 ha. This result is rather overestimated and we propose to reallocate the saved budget for the output 2.1</t>
  </si>
  <si>
    <t>High</t>
  </si>
  <si>
    <t>;</t>
  </si>
  <si>
    <r>
      <t xml:space="preserve">Gender </t>
    </r>
    <r>
      <rPr>
        <sz val="11"/>
        <color rgb="FF000000"/>
        <rFont val="Times New Roman"/>
        <family val="1"/>
      </rPr>
      <t>have been taken into consideration during the elaboration of participatory adaptation action planning. Indeed, special attention was given to the gender aspect in income generating activities such as poultry (ratio of 80% women and 20% men), Apiculture and high valued crop production (ratio of 50% women and 50% men)</t>
    </r>
  </si>
  <si>
    <r>
      <t xml:space="preserve">The strengthening of decentralized services is a strategic priority </t>
    </r>
    <r>
      <rPr>
        <sz val="11"/>
        <color theme="1"/>
        <rFont val="Times New Roman"/>
        <family val="1"/>
      </rPr>
      <t xml:space="preserve">for the Government. And </t>
    </r>
    <r>
      <rPr>
        <sz val="11"/>
        <rFont val="Times New Roman"/>
        <family val="1"/>
      </rPr>
      <t>the project is committed to provide valuable support and continuous contribution to increase the Government’s technical capacity at these levels.</t>
    </r>
  </si>
  <si>
    <r>
      <t>Communities will better understand the impact of livestock on their environment and will attach a monetary value to the use of protected areas. They will protect better their natural resources a</t>
    </r>
    <r>
      <rPr>
        <sz val="11"/>
        <color theme="1"/>
        <rFont val="Times New Roman"/>
        <family val="1"/>
      </rPr>
      <t>nd prevent outsiders from bringing</t>
    </r>
    <r>
      <rPr>
        <sz val="11"/>
        <rFont val="Times New Roman"/>
        <family val="1"/>
      </rPr>
      <t xml:space="preserve"> in additional livestock.</t>
    </r>
  </si>
  <si>
    <r>
      <rPr>
        <sz val="11"/>
        <color theme="1"/>
        <rFont val="Times New Roman"/>
        <family val="1"/>
      </rPr>
      <t>Promoting</t>
    </r>
    <r>
      <rPr>
        <sz val="11"/>
        <color rgb="FFFF0000"/>
        <rFont val="Times New Roman"/>
        <family val="1"/>
      </rPr>
      <t xml:space="preserve"> </t>
    </r>
    <r>
      <rPr>
        <sz val="11"/>
        <color theme="1"/>
        <rFont val="Times New Roman"/>
        <family val="1"/>
      </rPr>
      <t xml:space="preserve">community land ownership </t>
    </r>
    <r>
      <rPr>
        <sz val="11"/>
        <color theme="1"/>
        <rFont val="Times New Roman"/>
        <family val="1"/>
      </rPr>
      <t>and access to alternative sources of income will help in easing significantly that risk. In addition, Government' strategy of promoting natural gas use over fuel wood in urban centres, will significantly contribute in reducing fuel wood demand in rural areas.</t>
    </r>
  </si>
  <si>
    <t>Despite the timely submission of the annual project performance report, the disbursement of the second tranche by the AF Secretariat took a long time to be transferred. The project account funds were very low at some stage was at a certain time almost empty,thus we were running high risk for  and we risked not to honoring some of the commitments already engaged.</t>
  </si>
  <si>
    <t xml:space="preserve">Since the inception, 2 changes have occurred in the DREDD position as project focal points at the regional level. One in the beginning of The first change occurred at project start and  has no impact on project progress because only one region / Wilaya was affected. The second change happened in August 2015 whereas 6 out of the 8 regions the project intervene were concerned. where the project works. This change has disturbed Consequently, the normal project implementation progress will be affected as the new focal points (DREDD) need to familiarize with the project sites and establish contacts with concerned communities. There was no disturbance such as shuffling of civil servants (DREDD) in the 2015 - 2016 campaign.  </t>
  </si>
  <si>
    <r>
      <t xml:space="preserve">Government elections during the initially planned implementation period led to a delay in starting the project activities. However, as soon as the new administration was in place, the project has been making swift progress and hopes to catch up with the planned schedule. 
The project is a high priority of the Government, and will receive support where difficulties are encountered. </t>
    </r>
    <r>
      <rPr>
        <sz val="11"/>
        <color rgb="FFFF0000"/>
        <rFont val="Times New Roman"/>
        <family val="1"/>
      </rPr>
      <t xml:space="preserve"> </t>
    </r>
    <r>
      <rPr>
        <sz val="11"/>
        <color theme="1"/>
        <rFont val="Times New Roman"/>
        <family val="1"/>
      </rPr>
      <t xml:space="preserve">Priority will be given to villages which have completed first their adaptation plans to begin implementation. </t>
    </r>
    <r>
      <rPr>
        <sz val="11"/>
        <rFont val="Times New Roman"/>
        <family val="1"/>
      </rPr>
      <t>Depending on the progress made by various villages in adaptation plan elaboration and implementation, budgets may be redistributed towards the better performing sites (based on periodic reviews of progress).</t>
    </r>
  </si>
  <si>
    <r>
      <rPr>
        <sz val="11"/>
        <color theme="1"/>
        <rFont val="Times New Roman"/>
        <family val="1"/>
      </rPr>
      <t>In the first PPR, we reported 400 ha of sand dunes fixation. But after final evaluation was undertaken we concluded that the 400 ha initially reported should have been split between sand dune fixation and community fuel wood forest plantation as follows:
Output 2.1 : 305 ha of sand dune fixed</t>
    </r>
    <r>
      <rPr>
        <sz val="11"/>
        <color rgb="FF000000"/>
        <rFont val="Times New Roman"/>
        <family val="1"/>
      </rPr>
      <t xml:space="preserve">
Output 2.3 : 98 ha of community fuel wood forests afforested
</t>
    </r>
    <r>
      <rPr>
        <sz val="11"/>
        <color theme="1"/>
        <rFont val="Times New Roman"/>
        <family val="1"/>
      </rPr>
      <t>The analysis of the 2 year project implementation shows that outputs  2.1 and  2.3 were largely overestimated. Thus, we recommend that the aforementioned outputs to be reviewed and the corresponding initially allocated budget to be ajusted as well. This will be refle</t>
    </r>
    <r>
      <rPr>
        <sz val="11"/>
        <color rgb="FF000000"/>
        <rFont val="Times New Roman"/>
        <family val="1"/>
      </rPr>
      <t>cted in the budget for 2017.
Furthermore, outputs 3.1, 3.2, 3.3, 3.4 shoud be also</t>
    </r>
    <r>
      <rPr>
        <sz val="11"/>
        <color theme="1"/>
        <rFont val="Times New Roman"/>
        <family val="1"/>
      </rPr>
      <t xml:space="preserve"> revie</t>
    </r>
    <r>
      <rPr>
        <sz val="11"/>
        <color rgb="FF000000"/>
        <rFont val="Times New Roman"/>
        <family val="1"/>
      </rPr>
      <t>wed and adjusted during the MTR as they were also overestimated.</t>
    </r>
  </si>
  <si>
    <t>The lesson learned that we can point out during this reporting period is the establishment of a framework agreement with the Center for Traning of Rural Producers (CFPR) of Boghé which is under the supervision of ENFVA (National School of Agricultural Extension and Training) of the Ministry of Agriculture. CFPR has the infrastructure, equipments, knowledge and manpower to carry out  training activities for beneficiaries identified in the ACC action plans.
This framework agreement benefit the project in many aspects such as precious time saved during tendering of procurement procedures. Contracts are signed on the basis of the execution of the training program and according to standards agreed in advance.</t>
  </si>
  <si>
    <t>Training in M&amp;E for NGOs and communities did not take place during the reporting period.</t>
  </si>
  <si>
    <t>The tendering process is taking more time than initially planned because received propositions were not appropriate. 
A new call for tender has been initiated.</t>
  </si>
  <si>
    <t>https://www.wfp.org/stories/building-resilience-and-adaptive-capacity-communities-sahel</t>
  </si>
  <si>
    <t>https://www.youtube.com/watch?v=TJXPh0mQb9c</t>
  </si>
  <si>
    <t>Maouloud N'Diaye, M&amp;E specialist</t>
  </si>
  <si>
    <t>January 2017</t>
  </si>
  <si>
    <t>The project falls fully within Government strategies and related donor strategies. The project advisory group will involve all relevant partners and stakeholders. Already synergies have been developpend with GIZ ACCMR project and WFP PRRO.</t>
  </si>
  <si>
    <t xml:space="preserve">Brochure of the project 
Poster of the Project 
Guidance note for the prioritization of project areas
Project inception report
ACC training report for technical regional services - Kaédi 9-12 Mach 2015
ACC training report for technical regional services - Kiffa 6-9 April 2015 
ACC training report for NGO, Kaédi et Kiffa 8-12 June 2015
ACC training report for government representatives at central level 7-9 July 2015
Monitoring Project Activities factsheets 
Project Progress Report 1st semester 2015
Assessment  of nurseries' seedlings production 2015
Brochure - Climate Change Adaptation Planning Approach  at Community Level
Brochure -Review of the first year of project implementation
Report of the assessment study on Soil and Water conservation
Report of the assessment study of the promotion of poultry farming programme 
Report of the assessment study of the beekeeping promotion programme
Report of the assessement study of the fruit trees promotion programme 
Report of the Veterinary Auxiliary Training
Veterinary Auxiliaries training manuel
Assessment  of nurseries' seedlings production 2016
</t>
  </si>
  <si>
    <t>The tendering process for purchasing food took a long time to be finalized thus implying delays on food distribution and frustrating communities involved in the Food For Assets activities. WFP and The Ministry of Environment agreed to combine Food tool with cash transfer tool.</t>
  </si>
  <si>
    <r>
      <rPr>
        <sz val="11"/>
        <color theme="1"/>
        <rFont val="Times New Roman"/>
        <family val="1"/>
      </rPr>
      <t xml:space="preserve">MEDD did not mobilize the national counterpart for  2016 which contributes to the payment of project support staff salaries. To resolve the problem,WFP  mobilized half of the required budget </t>
    </r>
    <r>
      <rPr>
        <sz val="11"/>
        <rFont val="Times New Roman"/>
        <family val="1"/>
      </rPr>
      <t>from PRRO</t>
    </r>
    <r>
      <rPr>
        <sz val="11"/>
        <color theme="1"/>
        <rFont val="Times New Roman"/>
        <family val="1"/>
      </rPr>
      <t xml:space="preserve">. The remaining budget (50%) was mobilized from AF project funds.
</t>
    </r>
    <r>
      <rPr>
        <sz val="11"/>
        <rFont val="Times New Roman"/>
        <family val="1"/>
      </rPr>
      <t xml:space="preserve">
</t>
    </r>
    <r>
      <rPr>
        <sz val="11"/>
        <color theme="1"/>
        <rFont val="Times New Roman"/>
        <family val="1"/>
      </rPr>
      <t>For 2017, MEDD has promised</t>
    </r>
    <r>
      <rPr>
        <sz val="11"/>
        <rFont val="Times New Roman"/>
        <family val="1"/>
      </rPr>
      <t xml:space="preserve"> to discuss earlier with the Ministry of Economy and Finance to mobilize the national counterpart budget to cover salaries of the project's support staff.  We still </t>
    </r>
    <r>
      <rPr>
        <sz val="11"/>
        <color theme="1"/>
        <rFont val="Times New Roman"/>
        <family val="1"/>
      </rPr>
      <t>await for the decision.</t>
    </r>
  </si>
  <si>
    <t>Mobilisation of national counterpart for 2017 - 2018</t>
  </si>
  <si>
    <r>
      <rPr>
        <b/>
        <sz val="11"/>
        <rFont val="Times New Roman"/>
        <family val="1"/>
      </rPr>
      <t>Outcome 1.1:</t>
    </r>
    <r>
      <rPr>
        <sz val="11"/>
        <rFont val="Times New Roman"/>
        <family val="1"/>
      </rPr>
      <t xml:space="preserve">
Strengthened awareness, ownership and facilitation capacities of government services (DREDD)   </t>
    </r>
  </si>
  <si>
    <r>
      <rPr>
        <b/>
        <sz val="11"/>
        <rFont val="Times New Roman"/>
        <family val="1"/>
      </rPr>
      <t>Outcome 1.3:</t>
    </r>
    <r>
      <rPr>
        <sz val="11"/>
        <rFont val="Times New Roman"/>
        <family val="1"/>
      </rPr>
      <t xml:space="preserve">
National ecologic monitoring system strengthened and tested   </t>
    </r>
  </si>
  <si>
    <r>
      <rPr>
        <b/>
        <sz val="11"/>
        <rFont val="Times New Roman"/>
        <family val="1"/>
      </rPr>
      <t>Outcome 2.1:</t>
    </r>
    <r>
      <rPr>
        <sz val="11"/>
        <rFont val="Times New Roman"/>
        <family val="1"/>
      </rPr>
      <t xml:space="preserve">
Advance of sand dunes slowed down, halted or reversed   </t>
    </r>
  </si>
  <si>
    <r>
      <rPr>
        <b/>
        <sz val="11"/>
        <rFont val="Times New Roman"/>
        <family val="1"/>
      </rPr>
      <t>Outcome 2.2:</t>
    </r>
    <r>
      <rPr>
        <sz val="11"/>
        <rFont val="Times New Roman"/>
        <family val="1"/>
      </rPr>
      <t xml:space="preserve">
Increased vegetation cover in intervention zones  </t>
    </r>
  </si>
  <si>
    <r>
      <rPr>
        <b/>
        <sz val="11"/>
        <rFont val="Times New Roman"/>
        <family val="1"/>
      </rPr>
      <t>Outcome 2.3:</t>
    </r>
    <r>
      <rPr>
        <sz val="11"/>
        <rFont val="Times New Roman"/>
        <family val="1"/>
      </rPr>
      <t xml:space="preserve">
Decreased loss of water and soil through surface run-off   </t>
    </r>
  </si>
  <si>
    <r>
      <rPr>
        <b/>
        <sz val="11"/>
        <rFont val="Times New Roman"/>
        <family val="1"/>
      </rPr>
      <t>Outcome 3.1:</t>
    </r>
    <r>
      <rPr>
        <sz val="11"/>
        <rFont val="Times New Roman"/>
        <family val="1"/>
      </rPr>
      <t xml:space="preserve">
Increased number of sources of income for participating households  </t>
    </r>
  </si>
  <si>
    <r>
      <rPr>
        <b/>
        <sz val="11"/>
        <rFont val="Times New Roman"/>
        <family val="1"/>
      </rPr>
      <t>Outcome 3.2:</t>
    </r>
    <r>
      <rPr>
        <sz val="11"/>
        <rFont val="Times New Roman"/>
        <family val="1"/>
      </rPr>
      <t xml:space="preserve">
Increased income for participating households  </t>
    </r>
  </si>
  <si>
    <r>
      <rPr>
        <b/>
        <sz val="11"/>
        <rFont val="Times New Roman"/>
        <family val="1"/>
      </rPr>
      <t>Outcome 3.3:</t>
    </r>
    <r>
      <rPr>
        <sz val="11"/>
        <rFont val="Times New Roman"/>
        <family val="1"/>
      </rPr>
      <t xml:space="preserve">
Increased availability of and access to food for participating communities   </t>
    </r>
  </si>
  <si>
    <t>Year 2
Actual amount spent US$</t>
  </si>
  <si>
    <t>Lack of capacity in the DREDDs in terms of staffing and skills.</t>
  </si>
  <si>
    <t xml:space="preserve">The analysis of the 2 year project implementation shows that output  2.1 is largely overestimated and incidentally the budget allocated underestimated. Thus, the output should be reviewed and the corresponding budget initially allocated adjusted as well.  </t>
  </si>
  <si>
    <t>The hiring process of NGOs registered a very  important delay because of the sensitivity of the issue. The MEDD had a very bad experience with NGOs in the implementation of a major project. So, precautions have been taken to ensure that the process is carried out in a transparent manner so as to select only well-performing NGOs.</t>
  </si>
  <si>
    <t xml:space="preserve">Afforestation was carried out, to consolidate sites planted in 2015 and start new sites.  Cash distribution is still to be done for this activity </t>
  </si>
  <si>
    <t>Part of the output was planned to be implemented by NGOs which are not yet in place so we were not able to consume the budget as initially planned</t>
  </si>
  <si>
    <t>A monitoring-evaluation guide has been elaborated for the monitoring of the project's performances. It takes into account all the relevant indicators of the National Environmental Action Plan that fall within the scope of the project intervention. 
Training on the use of the monitoring and evaluation guide has been organized for the benefit of the 8 DREDDs.
Periodically the ecological monitoring is carried out (DREDD - PMU) in the project intervention sites compared to the baseline situation. The results will be integrated into the national ecological monitoring system.</t>
  </si>
  <si>
    <t xml:space="preserve">- 310 ha of sand dunes fixed 
- 177 ha of community fuel wood forests afforested
- 950 ha of vulnerable zones protected
- 280 ha of degraded lands will be implemented starting from January 2017. Preparations are ahead to begin implementation across 10 sites in two Wilayas (Guidimakha and Gorgol).
</t>
  </si>
  <si>
    <r>
      <t xml:space="preserve">Despite the delay in project start, there is satisfaction with the results achieved so far. Overall, progress is on track to achieve most of the results since project inception. 
</t>
    </r>
    <r>
      <rPr>
        <b/>
        <i/>
        <sz val="10"/>
        <rFont val="Times New Roman"/>
        <family val="1"/>
      </rPr>
      <t>Positive progress since inception:</t>
    </r>
    <r>
      <rPr>
        <sz val="10"/>
        <rFont val="Times New Roman"/>
        <family val="1"/>
      </rPr>
      <t xml:space="preserve"> 
</t>
    </r>
    <r>
      <rPr>
        <b/>
        <sz val="10"/>
        <rFont val="Times New Roman"/>
        <family val="1"/>
      </rPr>
      <t>.</t>
    </r>
    <r>
      <rPr>
        <sz val="10"/>
        <rFont val="Times New Roman"/>
        <family val="1"/>
      </rPr>
      <t xml:space="preserve"> Capacity building Programme implemented for different project partners at central and regional levels, 
</t>
    </r>
    <r>
      <rPr>
        <b/>
        <sz val="10"/>
        <rFont val="Times New Roman"/>
        <family val="1"/>
      </rPr>
      <t>.</t>
    </r>
    <r>
      <rPr>
        <sz val="10"/>
        <rFont val="Times New Roman"/>
        <family val="1"/>
      </rPr>
      <t xml:space="preserve"> Adaptation to climate change action plans developed in most project sites, 
</t>
    </r>
    <r>
      <rPr>
        <b/>
        <sz val="10"/>
        <rFont val="Times New Roman"/>
        <family val="1"/>
      </rPr>
      <t>.</t>
    </r>
    <r>
      <rPr>
        <sz val="10"/>
        <rFont val="Times New Roman"/>
        <family val="1"/>
      </rPr>
      <t xml:space="preserve"> Concrete adaptation measures identified through community-based adaptation planning implemented to combat desertification and land degradation (sand dune fixation, fuel wood plantation, vulnerable zones protection, soil and water conservation)
</t>
    </r>
    <r>
      <rPr>
        <b/>
        <sz val="10"/>
        <rFont val="Times New Roman"/>
        <family val="1"/>
      </rPr>
      <t>.</t>
    </r>
    <r>
      <rPr>
        <sz val="10"/>
        <rFont val="Times New Roman"/>
        <family val="1"/>
      </rPr>
      <t xml:space="preserve"> Concrete adaptation measures identified through community-based adaptation planning implemented to diversify and strengthen the livelihoods of vulnerable populations (High value crops production, poultry farming, apiculture, Fruit tree production, veterinary assistants trained and equipped)
There is a good cooperation between the MEDD (EE) and the WFP (MIE) which together provide all the necessary conditions for the success of the project.
During this reporting period we underlined the synergy between AF project and WFP PRRO where joint interventions were carried out in the sites of the Wilaya of Gorgol. This synergy will be reinforced and extended to other more sites in order to achieve common expected outcomes. 
</t>
    </r>
    <r>
      <rPr>
        <b/>
        <i/>
        <sz val="10"/>
        <rFont val="Times New Roman"/>
        <family val="1"/>
      </rPr>
      <t xml:space="preserve">Negative progress since inception: 
</t>
    </r>
    <r>
      <rPr>
        <sz val="10"/>
        <rFont val="Times New Roman"/>
        <family val="1"/>
      </rPr>
      <t xml:space="preserve">
A delay in hiring NGO as project implementation partners.
A small delay was registered to start fruit trees plantation Programme, due to contract discussion with CNRADA which took more time than planned.  
Water and Soil conservation retention structures building activities were delayed because of early rainfall season in the Wilaya of Guidimakha. A new tendering process has been launched by WFP and the implementation is planned to begin early 2017. 
Progress on establishing inter-village associations was marginally satisfactory. Actually, it's not feasible in the framework of the AF project particularly due to land property issues and also distance between villages. This work requires a lot of time and resources in order to achieve it (i.e. ProGRN experience). Wherever inter-village association structures exist, like AGLC established by GIZ' ProGRN Programme, the AF project will continue supporting them during the project implementation period as they will ensure the sustainability of project activities. However the project is now working with the village management committees which were created and activated in all project sites. 
Lack of capacity in the DREDDs in terms of staffing and skills. Therefore the implementation strategy should be improved, relying more on other partners such as NGOs which will start supporting DREDD in January 2017.
On the basis of expenditure occurred during the first two years of project implementation, we have realized that some outputs such as 2.1, 2.3, 3.1, 3.2, 3.3, 3.4 were largely overestimated. Thus, these outputs should be reviewed and the corresponding budget initially allocated adjusted as well during the MTR.</t>
    </r>
  </si>
  <si>
    <t>Same reason as Output 1.1</t>
  </si>
  <si>
    <t>September 2015 - August 2016</t>
  </si>
  <si>
    <t>As there are still outstanding issues concerning the partners involved to benefit from the support of the project (National Radio, Rural Radio and Local Radio), we have continued discussions to define the real needs and beneficiaries and  agreed that implementation starts after the second year of project implementation.</t>
  </si>
  <si>
    <t>In 04 DREDDs out of 08, we noted a lack of capacity in terms of technical and management skills (poor quality of supervision, reporting and management) and also in terms of staffing. This affected the quality of work and the deadlines for implementing activities in the concerned regions.  The hiring of NGOs as project partners will reduce the gap and improve the project execution.</t>
  </si>
  <si>
    <t>16 NGOs and Group of NGO were selected to support DREDDs in the 74 Communities in the 8 Wilayas. The hiring process of NGOs registered a very  important delay because of the sensitivity of the issue. The MEDD had a very bad experience with NGOs in the implementation of a previous major project. So, precautions have been taken to ensure that the process is carried out in a transparent manner so as to select only well-performing NGOs.</t>
  </si>
  <si>
    <t>2 Meetings have been organized with representatives of National Radio, Rural Radio and Local Radio. Discussions focused on their capacity in terms of broadcasting in the project intervention areas and the needs in terms of capacity building and equipment. As there are still outstanding issues, it was agreed that we continue finalizing all aspects and strat implementation after the second year so we will be also gathering the success project stories which can be shared through the Community Radios.</t>
  </si>
  <si>
    <t>The amount of $ 1 999 831 includes all expenses and commitments made by:
1. WFP on behalf of MEDD - Executing Entity,
2. MEDD as executing Entity.</t>
  </si>
  <si>
    <t xml:space="preserve">The Programme implementation for 2016 will start in January 2017, after contract agreement has been reached with CNRADA. January is the best period in Mauritania to start plantation. </t>
  </si>
  <si>
    <t xml:space="preserve">The NGOs are not yet in place so we were not able to implement many community IGA activities. </t>
  </si>
  <si>
    <t>The program implementation is on track. It's to be finished in February 2017.</t>
  </si>
  <si>
    <t>The Programme implementation for 2016 is still ongoing. Part of the planned budget will be executed in the next year.</t>
  </si>
  <si>
    <t>Planned for year 3</t>
  </si>
  <si>
    <t>Postponed to Year 3</t>
  </si>
  <si>
    <t>During the reporting period, regular visits organized by DREDD to supervise project activities constitute occasions to raise awareness about threats of adverse effects of CC on natural resources, livelihoods and food security.  
Parallelly to the ACC action plans implementation, many trainings have been organized for communities in different topics (High value crop production, agriculture, Poultry, Apiculture, dune fixation, plantation, etc.) which address also issues related to Climate change impacts on natural resources, livelihood and food security.</t>
  </si>
  <si>
    <r>
      <t xml:space="preserve">Fuel-efficient stoves are hardly know and available in areas to be selected – to be confirmed during adaptation planning </t>
    </r>
    <r>
      <rPr>
        <b/>
        <sz val="11"/>
        <rFont val="Times New Roman"/>
        <family val="1"/>
      </rPr>
      <t xml:space="preserve">(The communities of 10 villages already use improved stoves)  </t>
    </r>
  </si>
  <si>
    <t>DREDD  led,  participated and facilitated in the elaboration of ACC action plans in the project area.  
DREDD supervise implementation of project activities with advice and technical support for the communities.</t>
  </si>
  <si>
    <t xml:space="preserve">During the rainy season (June-August), many project sites become inaccessible due to the impracticability of the terrain. This situation is very cumbersome and causes a slowdown in the execution of activities.
Also, DREDD as Regional responsibles for the environmental sector are fully busy with the  bushfire campaign that runs from September to December of each year. In this period there is a lack in supervising project activity execution.  NGOs recruitment at the beginning of 2017, will help attenuate this problem and improve supervision of the project activities.
Procurement tender procedures contribute also in delaying implementation. Sometimes qualified or suitable candidates are not always available.
</t>
  </si>
  <si>
    <t xml:space="preserve">Fruit tree plantation has been carried out in N'Beiket Lahwech in the Wilaya of Hodh Chergui in the beginning of May 2016, which was visited by the Mauritanian President. 500 trees were planted for the benefit of 150 households (3 trees for each family). Also some equipment were distributed to these families. 
The fruit trees plantation Programme implementation will start beginning 2017 with the collaboration of Centre for Agricultural Research and Agricultural Development (CNRADA) in the 8 Wilayas with the following Programme:
• 19 project sites in the 8 regions
• 10 300 fruit trees to be planted
• 3 166 households concerned
• 18 770 direct beneficiaries
-------------------------------------------------
50 (40 traditional and 10 semi-intensive) shelters for the development of poultry farming in rural areas were built and equipped for the benefit of 400 women and 100 young men of the project within the 8 Wilayas of intervention. The Programme will be totally acheived in Fabruary 2017.
-------------------------------------------------
8 project sites in 5 Wilayas (Trarza, Brakna, Gorgol, Guidimakha and Tagant.) were identified to develop beekeeping activities. 72 Beneficiaries (37 men and 35 women). The direct beneficiaries are 432 people at the rate of 6 persons per household. Equipment is purchased and programme supervision will start in October-November 2016.
-------------------------------------------------
- 40 veterinary assistants have been trained during 15 days and equipped with basic veterinary medicines and started working in the field covering project intervention areas and surrounding. 
-------------------------------------------------
- 82 rural high value crops producers have be trained during 5 days in the field of Cooperative management and organization. Objective: prepare the disengagement of the project and ensuring sustainability of the activity.
- 4582 community producers have beien coached in implementing and producing high value crops in 37 project sites. Number of beneficiaries : 27492 .
</t>
  </si>
  <si>
    <t xml:space="preserve">Planting of high value crops started In November 2015
• 37 sites covering 67 ha
• Necessary Material and seeds delivered for alla Village Management committies
• Proramme oversee is ensured by Rigional Agriculture services to support the cooperatives during the different phases of the campaign. 
• 4582 community producers have been coached in implementing and producing high  
  value crops in 37 project sites. 
• Number of beneficiaries : 27492.
</t>
  </si>
  <si>
    <t>% Planned budget spent</t>
  </si>
  <si>
    <r>
      <t xml:space="preserve">We can note 4 general reasons for the low disbursement rate during the second year :
</t>
    </r>
    <r>
      <rPr>
        <sz val="11"/>
        <rFont val="Times New Roman"/>
        <family val="1"/>
      </rPr>
      <t xml:space="preserve">1. Many activities started in August after the rainy season (end of the reporting period) like plantation, water and soil conservation activities and Fruit tree plantations.
2. DREDDs, regional project coordinator, after the rainy season are fully involved in the annual bushfire programme monitoring for a period of 3 months with a low supervision of project activities.
3. We registered a delay in hiring NGO as project partners 
4.  The budget programmed for the second year was very ambitious with the objective to catch up on the delay recorded during the first year of the project implementation. This budget was over-estimated and we do not have the capacity to absorb it. </t>
    </r>
  </si>
  <si>
    <t>Estimated cumulative total disbursement as of August 2016</t>
  </si>
  <si>
    <t xml:space="preserve">2 Meetings have been organized with representatives of National Radio, Rural Radio and Local Radio. Agreeements on an action plan are scheduled to be finalized within calender year 2017. </t>
  </si>
  <si>
    <t>A monitoring-evaluation guide has been elaborated for the monitoring of the project's performances. It takes into account all the relevant indicators of the National Environmental Action Plan that fall within the scope of the project intervention. 
Training on the use of the monitoring and evaluation guide has been organized for the benefit of the 8 DREDDs.</t>
  </si>
  <si>
    <t>N/A</t>
  </si>
  <si>
    <t>It is very difficult to establish inter-village associations in the framework of the AF project, in particular due to social, land property issues and distance between villages. This is a highly sensitive issue and there are numerous examples which illustrate conflicts that led to serious problems between and/or within communities.  
In light of  arguments mentioned above, the project decided to abondon the inter-village associations  approach and instead  focuses  on single village association approach. Therefore, it is not relevent to evaluate this output.</t>
  </si>
  <si>
    <r>
      <rPr>
        <sz val="11"/>
        <color theme="1"/>
        <rFont val="Times New Roman"/>
        <family val="1"/>
      </rPr>
      <t xml:space="preserve">Since project inception, MEDD has noted an averall satisfactory progress.
Concrete achievement and realizations such as sand dune fixation, plantations, High value crop production, poultry farming units are visible in targeted sites. We received very positive feedback from local communities about the impact of theses activities in their life.
Mauritania AF project is now considered as the leading Climate Change project within MEDD and many other environmental projects are now seeking synergies to benefit from our experience.                                                                                                                             
The Project has developped a capacity building programme that led to training of Government authorities in central and regional areas,  technical services as well as civil society representatives to better understand Climate Change challenges and integrate adaptation into development planning.
Adaptation to climate change action plans in most of our sites were jointly developed by  technical services and communities through a participatory approach.
Successful joint interventions, such as cash for assets (CFA) supported by wfp PRRO for AF project activities in 4 sites need to be reinforced and extended  in order to achieve common expected outcomes. However the project did experience delays to hire NGOs because of precautionary measures taken by the MEDD to ensure transparency and avoid similar bad experiences to that effect.
The fruit tree programme will be the biggest programme yet to be implemented in Mauritania. CNARADA the research center partner hired to implement the program needed extra time to grow plants to accommodate our demand.Other precautionary measures such as transport and skilled staff to carry out works played a role in delays to implement the programme.
Water and Soil conservation retention structures building activities were planned but could not be executed because of early unforeseen weather activities (rainfall and inundation of sroad access) in the Wilaya of Guidimakha. Plans are being made to start the activities early in 2017. </t>
    </r>
    <r>
      <rPr>
        <sz val="11"/>
        <rFont val="Times New Roman"/>
        <family val="1"/>
      </rPr>
      <t xml:space="preserve">
It is very difficult to establish inter-village associations in the framework of the AF project, in particular due to social, land property issues and distance between villages. This is a highly sensitive issue and there are numerous examples which illustrate conflicts that led to serious problems between and/or within communities.  In light of  arguments mentioned above, the project decided to abondon the inter-village associations  approach and instead  focuses  on single village association approach.
</t>
    </r>
    <r>
      <rPr>
        <b/>
        <sz val="11"/>
        <color rgb="FFC00000"/>
        <rFont val="Times New Roman"/>
        <family val="1"/>
      </rPr>
      <t>Lack of capacity in the DREDDs in terms of staffing and skills. Therefore the implementation strategy should be improved, relying more on other partners such as NGOs which will start supporting DREDD in January 2017.</t>
    </r>
    <r>
      <rPr>
        <sz val="11"/>
        <rFont val="Times New Roman"/>
        <family val="1"/>
      </rPr>
      <t xml:space="preserve">
On the basis of expenditure occurred during the first two years of project implementation, we have realized that some outputs such as 2.1, 2.3, 3.1, 3.2, 3.3, 3.4 were largely overestimated. Thus, these outputs should be reviewed and the corresponding budget initially allocated adjusted as well during the MTR.
</t>
    </r>
  </si>
  <si>
    <t>elwavi.sm@gmail.com</t>
  </si>
  <si>
    <t xml:space="preserve">Alioune Fall, Project Coordinator Assistant;  </t>
  </si>
  <si>
    <t>lunef@yahoo.com</t>
  </si>
  <si>
    <r>
      <t>The establishing of inter-village associations in the framework of the AF project is not feasible, particularly due to social, and land property issues and also distance between villages. This work requires a lot of time and resources in order to achieve it (i.e. ProGRN experience).</t>
    </r>
    <r>
      <rPr>
        <sz val="11"/>
        <color rgb="FFFF0000"/>
        <rFont val="Times New Roman"/>
        <family val="1"/>
      </rPr>
      <t xml:space="preserve"> The project has been working actively with the village management committees which are reactivated in all project sites and in case of inter-village association structures exist, like AGLC, the project will continue supporting them during the project implementation period as they will ensure the sustainability of project activities. </t>
    </r>
  </si>
  <si>
    <t>Ghazi GADER, WFP Project Coordinator</t>
  </si>
  <si>
    <t>Executing Entity</t>
  </si>
  <si>
    <r>
      <t>A framework agreement was signed with Training Centre for Rural Producers of Boghé (CFPR).
- 40 veterinary assistants</t>
    </r>
    <r>
      <rPr>
        <b/>
        <sz val="11"/>
        <color rgb="FFFF0000"/>
        <rFont val="Times New Roman"/>
        <family val="1"/>
      </rPr>
      <t xml:space="preserve"> (1 woman, and 39 men)</t>
    </r>
    <r>
      <rPr>
        <sz val="11"/>
        <rFont val="Times New Roman"/>
        <family val="1"/>
      </rPr>
      <t xml:space="preserve"> have been trained and equipped with basic veterinary medicines to provide adequate services in their villages and neighboring with respect to climate-related risks and diseases.
- 80 rural high value crops producers</t>
    </r>
    <r>
      <rPr>
        <b/>
        <sz val="11"/>
        <color rgb="FFFF0000"/>
        <rFont val="Times New Roman"/>
        <family val="1"/>
      </rPr>
      <t xml:space="preserve"> (28 women and 52 men)</t>
    </r>
    <r>
      <rPr>
        <sz val="11"/>
        <rFont val="Times New Roman"/>
        <family val="1"/>
      </rPr>
      <t xml:space="preserve"> have be trained during 5 days in the field of Cooperative management and organization. Objective: prepare the disengagement of the project and ensuring sustainability of the activity.</t>
    </r>
  </si>
  <si>
    <r>
      <t>50 (40 traditional and 10 semi-intensive) shelters for the development of poultry farming in rural areas were built and equipped for the benefit of</t>
    </r>
    <r>
      <rPr>
        <sz val="11"/>
        <color rgb="FFC00000"/>
        <rFont val="Times New Roman"/>
        <family val="1"/>
      </rPr>
      <t xml:space="preserve"> </t>
    </r>
    <r>
      <rPr>
        <b/>
        <sz val="11"/>
        <color rgb="FFC00000"/>
        <rFont val="Times New Roman"/>
        <family val="1"/>
      </rPr>
      <t>400 women and 100 young men</t>
    </r>
    <r>
      <rPr>
        <sz val="11"/>
        <rFont val="Times New Roman"/>
        <family val="1"/>
      </rPr>
      <t xml:space="preserve"> of the project within the 8 wilayas of project intervention. On this basis and at the rate of 6 persons per household, the direct beneficiaries are evaluated at 3000 beneficiaries. The implementation is supported by a consulant hired by the project who's  been working in a previous project (ProlPRAF) funded by the FIDA. It's a scaling up with some improvements of the ProlPRAF experience. Implementation is still ongoing. </t>
    </r>
  </si>
  <si>
    <r>
      <t xml:space="preserve">Technical study is completed. 8 project sites in 5 Wilayas (Trarza, Brakna, Gorgol, Guidimaka and Tagant.) were identified to develop beekeeping activities.
72 participants including </t>
    </r>
    <r>
      <rPr>
        <b/>
        <sz val="11"/>
        <color rgb="FFC00000"/>
        <rFont val="Times New Roman"/>
        <family val="1"/>
      </rPr>
      <t>37 men and 35 women</t>
    </r>
    <r>
      <rPr>
        <sz val="11"/>
        <rFont val="Times New Roman"/>
        <family val="1"/>
      </rPr>
      <t>. The direct beneficiaries are 432 people at the rate of 6 persons per household.
WFP supervised the procurement of  equipment needed for the Programme implementation. The project hired Apidesert, a local specialised compagny, to oversee the Programme implementation and beneficiaries’ trainings. Starting date 1st October 2016.</t>
    </r>
  </si>
  <si>
    <t xml:space="preserve">CR goes live are on air, have with strong volunteer involvement and a sustainability strategy  </t>
  </si>
  <si>
    <r>
      <t>- 2 training sessions organized in collaboration with GIZ's ACCMR project, for DREDDs and Regional technical services on Climate Change basics and the approach of Integrating Adaptation to Climate Change into Development planning. (</t>
    </r>
    <r>
      <rPr>
        <b/>
        <sz val="11"/>
        <color rgb="FFC00000"/>
        <rFont val="Times New Roman"/>
        <family val="1"/>
      </rPr>
      <t>80 participants : 6 women and 74 men)</t>
    </r>
    <r>
      <rPr>
        <sz val="11"/>
        <rFont val="Times New Roman"/>
        <family val="1"/>
      </rPr>
      <t>. This training was followed by a practical exercise in one selected project site to implement the methodology in a real case with the active participation of the communities.
Knowledge acquired during these aforementioned capacity building sessions permitted DREDD with regular visits to raise awareness on climate change impacts on food security and to monitor and guide the project's interventions.
The Project will be contracting NGOs which will provide  support to DREDDs, Community sensitization and mobilization, data collection and monitoring of  climate change adaptation measures at local level as well as improvement of ecological monitoring.</t>
    </r>
  </si>
  <si>
    <t>DREDDs trained on Climate Change issues played an important role in raising  awareness to communities on threats of adverse effects of CC on natural resources, livelihoods and food security.  
In parallel to the ACC action plans implementation, many trainings have been organized for communities in different topics (High value crop production, agriculture, Poultry, Apiculture, dune fixation, plantation, etc.) which address also issues related to Climate change impacts on natural resources, livelihood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</si>
</sst>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quot;€&quot;_-;\-* #,##0.00\ &quot;€&quot;_-;_-* &quot;-&quot;??\ &quot;€&quot;_-;_-@_-"/>
    <numFmt numFmtId="165" formatCode="dd\-mmm\-yyyy"/>
    <numFmt numFmtId="166" formatCode="[$$-409]#,##0.00"/>
    <numFmt numFmtId="167" formatCode="[$$-409]#,##0"/>
    <numFmt numFmtId="168" formatCode="_-&quot;$&quot;* #,##0.00_-;\-&quot;$&quot;* #,##0.00_-;_-&quot;$&quot;* &quot;-&quot;??_-;_-@_-"/>
    <numFmt numFmtId="169" formatCode="_-* #,##0.00_-;\-* #,##0.00_-;_-* &quot;-&quot;??_-;_-@_-"/>
    <numFmt numFmtId="170" formatCode="_-&quot;£&quot;* #,##0.00_-;\-&quot;£&quot;* #,##0.00_-;_-&quot;£&quot;* &quot;-&quot;??_-;_-@_-"/>
    <numFmt numFmtId="171" formatCode="_-&quot;$&quot;\ * #,##0.00_-;\-&quot;$&quot;\ * #,##0.00_-;_-&quot;$&quot;\ * &quot;-&quot;??_-;_-@_-"/>
  </numFmts>
  <fonts count="9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0"/>
      <color theme="1"/>
      <name val="Arial"/>
      <family val="2"/>
    </font>
    <font>
      <b/>
      <sz val="10"/>
      <color theme="1"/>
      <name val="Arial"/>
      <family val="2"/>
    </font>
    <font>
      <b/>
      <sz val="10"/>
      <color rgb="FF00000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rgb="FF747474"/>
      <name val="Arial"/>
      <family val="2"/>
    </font>
    <font>
      <sz val="11"/>
      <color rgb="FFFF0000"/>
      <name val="Times New Roman"/>
      <family val="1"/>
    </font>
    <font>
      <sz val="10"/>
      <color theme="6" tint="-0.499984740745262"/>
      <name val="Arial"/>
      <family val="2"/>
    </font>
    <font>
      <sz val="9"/>
      <color theme="1"/>
      <name val="Arial"/>
      <family val="2"/>
    </font>
    <font>
      <b/>
      <sz val="10"/>
      <color theme="0"/>
      <name val="Arial"/>
      <family val="2"/>
    </font>
    <font>
      <b/>
      <sz val="18"/>
      <color theme="3"/>
      <name val="Cambria"/>
      <family val="2"/>
      <scheme val="major"/>
    </font>
    <font>
      <sz val="10"/>
      <color theme="0"/>
      <name val="Arial"/>
      <family val="2"/>
    </font>
    <font>
      <sz val="11"/>
      <color indexed="9"/>
      <name val="Calibri"/>
      <family val="2"/>
    </font>
    <font>
      <sz val="10"/>
      <color theme="0" tint="-0.499984740745262"/>
      <name val="Arial"/>
      <family val="2"/>
    </font>
    <font>
      <sz val="10"/>
      <color rgb="FF996600"/>
      <name val="Arial"/>
      <family val="2"/>
    </font>
    <font>
      <sz val="10"/>
      <color theme="0" tint="-0.24994659260841701"/>
      <name val="Arial"/>
      <family val="2"/>
    </font>
    <font>
      <b/>
      <sz val="11"/>
      <color theme="5"/>
      <name val="Times New Roman"/>
      <family val="1"/>
    </font>
    <font>
      <sz val="10"/>
      <color theme="1"/>
      <name val="Times New Roman"/>
      <family val="1"/>
    </font>
    <font>
      <b/>
      <sz val="14"/>
      <color theme="1"/>
      <name val="Times New Roman"/>
      <family val="1"/>
    </font>
    <font>
      <b/>
      <sz val="12"/>
      <color theme="1"/>
      <name val="Times New Roman"/>
      <family val="1"/>
    </font>
    <font>
      <sz val="11"/>
      <color theme="1"/>
      <name val="Arial"/>
      <family val="2"/>
    </font>
    <font>
      <u/>
      <sz val="11"/>
      <color theme="10"/>
      <name val="Calibri"/>
      <family val="2"/>
      <scheme val="minor"/>
    </font>
    <font>
      <b/>
      <sz val="10"/>
      <color theme="5"/>
      <name val="Times New Roman"/>
      <family val="1"/>
    </font>
    <font>
      <b/>
      <sz val="10"/>
      <name val="Times New Roman"/>
      <family val="1"/>
    </font>
    <font>
      <sz val="11"/>
      <color rgb="FF00B050"/>
      <name val="Times New Roman"/>
      <family val="1"/>
    </font>
    <font>
      <b/>
      <i/>
      <sz val="10"/>
      <name val="Times New Roman"/>
      <family val="1"/>
    </font>
    <font>
      <sz val="10"/>
      <color rgb="FFFF0000"/>
      <name val="Times New Roman"/>
      <family val="1"/>
    </font>
    <font>
      <sz val="18"/>
      <color theme="3"/>
      <name val="Cambria"/>
      <family val="2"/>
      <scheme val="major"/>
    </font>
    <font>
      <sz val="11"/>
      <color rgb="FFC00000"/>
      <name val="Times New Roman"/>
      <family val="1"/>
    </font>
    <font>
      <b/>
      <sz val="11"/>
      <color rgb="FFC00000"/>
      <name val="Times New Roman"/>
      <family val="1"/>
    </font>
    <font>
      <b/>
      <sz val="11"/>
      <color rgb="FFFF0000"/>
      <name val="Times New Roman"/>
      <family val="1"/>
    </font>
  </fonts>
  <fills count="5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3366CC"/>
        <bgColor indexed="64"/>
      </patternFill>
    </fill>
    <fill>
      <patternFill patternType="solid">
        <fgColor theme="1"/>
        <bgColor indexed="64"/>
      </patternFill>
    </fill>
    <fill>
      <patternFill patternType="solid">
        <fgColor theme="0" tint="-0.24994659260841701"/>
        <bgColor indexed="64"/>
      </patternFill>
    </fill>
    <fill>
      <patternFill patternType="solid">
        <fgColor indexed="57"/>
        <bgColor indexed="48"/>
      </patternFill>
    </fill>
    <fill>
      <patternFill patternType="solid">
        <fgColor rgb="FFC8F0C8"/>
        <bgColor indexed="64"/>
      </patternFill>
    </fill>
    <fill>
      <patternFill patternType="solid">
        <fgColor rgb="FF92D050"/>
        <bgColor indexed="64"/>
      </patternFill>
    </fill>
    <fill>
      <patternFill patternType="solid">
        <fgColor theme="6" tint="0.39994506668294322"/>
        <bgColor indexed="64"/>
      </patternFill>
    </fill>
    <fill>
      <patternFill patternType="solid">
        <fgColor rgb="FFFF0000"/>
        <bgColor indexed="64"/>
      </patternFill>
    </fill>
    <fill>
      <gradientFill>
        <stop position="0">
          <color rgb="FFFFFF00"/>
        </stop>
        <stop position="1">
          <color rgb="FFFF0000"/>
        </stop>
      </gradientFill>
    </fill>
    <fill>
      <gradientFill>
        <stop position="0">
          <color rgb="FFFF0000"/>
        </stop>
        <stop position="1">
          <color rgb="FFFFC000"/>
        </stop>
      </gradientFill>
    </fill>
    <fill>
      <patternFill patternType="solid">
        <fgColor theme="6" tint="0.39997558519241921"/>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3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9" fontId="52" fillId="0" borderId="0" applyFont="0" applyFill="0" applyBorder="0" applyAlignment="0" applyProtection="0"/>
    <xf numFmtId="0" fontId="65" fillId="0" borderId="0"/>
    <xf numFmtId="169" fontId="52" fillId="0" borderId="0" applyFont="0" applyFill="0" applyBorder="0" applyAlignment="0" applyProtection="0"/>
    <xf numFmtId="0" fontId="69" fillId="0" borderId="0"/>
    <xf numFmtId="169" fontId="69" fillId="0" borderId="0" applyFont="0" applyFill="0" applyBorder="0" applyAlignment="0" applyProtection="0"/>
    <xf numFmtId="0" fontId="69" fillId="0" borderId="0"/>
    <xf numFmtId="0" fontId="70" fillId="44" borderId="73">
      <alignment horizontal="center" vertical="center" wrapText="1"/>
    </xf>
    <xf numFmtId="170" fontId="52" fillId="0" borderId="0" applyFont="0" applyFill="0" applyBorder="0" applyAlignment="0" applyProtection="0"/>
    <xf numFmtId="0" fontId="65" fillId="0" borderId="0"/>
    <xf numFmtId="169" fontId="65" fillId="0" borderId="0" applyFont="0" applyFill="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41" borderId="0" applyNumberFormat="0" applyBorder="0" applyAlignment="0" applyProtection="0"/>
    <xf numFmtId="0" fontId="52" fillId="41" borderId="0" applyNumberFormat="0" applyBorder="0" applyAlignment="0" applyProtection="0"/>
    <xf numFmtId="0" fontId="64" fillId="22" borderId="0" applyNumberFormat="0" applyBorder="0" applyAlignment="0" applyProtection="0"/>
    <xf numFmtId="0" fontId="64" fillId="26" borderId="0" applyNumberFormat="0" applyBorder="0" applyAlignment="0" applyProtection="0"/>
    <xf numFmtId="0" fontId="64" fillId="30" borderId="0" applyNumberFormat="0" applyBorder="0" applyAlignment="0" applyProtection="0"/>
    <xf numFmtId="0" fontId="64" fillId="34" borderId="0" applyNumberFormat="0" applyBorder="0" applyAlignment="0" applyProtection="0"/>
    <xf numFmtId="0" fontId="64" fillId="38" borderId="0" applyNumberFormat="0" applyBorder="0" applyAlignment="0" applyProtection="0"/>
    <xf numFmtId="0" fontId="64" fillId="42" borderId="0" applyNumberFormat="0" applyBorder="0" applyAlignment="0" applyProtection="0"/>
    <xf numFmtId="0" fontId="64" fillId="19" borderId="0" applyNumberFormat="0" applyBorder="0" applyAlignment="0" applyProtection="0"/>
    <xf numFmtId="0" fontId="64" fillId="23" borderId="0" applyNumberFormat="0" applyBorder="0" applyAlignment="0" applyProtection="0"/>
    <xf numFmtId="0" fontId="64" fillId="27" borderId="0" applyNumberFormat="0" applyBorder="0" applyAlignment="0" applyProtection="0"/>
    <xf numFmtId="0" fontId="64" fillId="31" borderId="0" applyNumberFormat="0" applyBorder="0" applyAlignment="0" applyProtection="0"/>
    <xf numFmtId="0" fontId="64" fillId="35" borderId="0" applyNumberFormat="0" applyBorder="0" applyAlignment="0" applyProtection="0"/>
    <xf numFmtId="0" fontId="64" fillId="39" borderId="0" applyNumberFormat="0" applyBorder="0" applyAlignment="0" applyProtection="0"/>
    <xf numFmtId="0" fontId="38" fillId="7" borderId="0" applyNumberFormat="0" applyBorder="0" applyAlignment="0" applyProtection="0"/>
    <xf numFmtId="0" fontId="70" fillId="45" borderId="0" applyNumberFormat="0" applyBorder="0" applyAlignment="0" applyProtection="0">
      <protection hidden="1"/>
    </xf>
    <xf numFmtId="0" fontId="58" fillId="16" borderId="67" applyNumberFormat="0" applyAlignment="0" applyProtection="0"/>
    <xf numFmtId="0" fontId="60" fillId="17" borderId="70" applyNumberFormat="0" applyAlignment="0" applyProtection="0"/>
    <xf numFmtId="169" fontId="52" fillId="0" borderId="0" applyFont="0" applyFill="0" applyBorder="0" applyAlignment="0" applyProtection="0"/>
    <xf numFmtId="169" fontId="69" fillId="0" borderId="0" applyFont="0" applyFill="0" applyBorder="0" applyAlignment="0" applyProtection="0"/>
    <xf numFmtId="169" fontId="65" fillId="0" borderId="0" applyFont="0" applyFill="0" applyBorder="0" applyAlignment="0" applyProtection="0"/>
    <xf numFmtId="169" fontId="52" fillId="0" borderId="0" applyFont="0" applyFill="0" applyBorder="0" applyAlignment="0" applyProtection="0"/>
    <xf numFmtId="169" fontId="52" fillId="0" borderId="0" applyFont="0" applyFill="0" applyBorder="0" applyAlignment="0" applyProtection="0"/>
    <xf numFmtId="169" fontId="65" fillId="0" borderId="0" applyFont="0" applyFill="0" applyBorder="0" applyAlignment="0" applyProtection="0"/>
    <xf numFmtId="168" fontId="52" fillId="0" borderId="0" applyFont="0" applyFill="0" applyBorder="0" applyAlignment="0" applyProtection="0"/>
    <xf numFmtId="171" fontId="52" fillId="0" borderId="0" applyFont="0" applyFill="0" applyBorder="0" applyAlignment="0" applyProtection="0"/>
    <xf numFmtId="171" fontId="52" fillId="0" borderId="0" applyFont="0" applyFill="0" applyBorder="0" applyAlignment="0" applyProtection="0"/>
    <xf numFmtId="0" fontId="72" fillId="0" borderId="0" applyNumberFormat="0" applyBorder="0" applyAlignment="0">
      <protection hidden="1"/>
    </xf>
    <xf numFmtId="0" fontId="73" fillId="47" borderId="0" applyNumberFormat="0" applyBorder="0" applyAlignment="0" applyProtection="0"/>
    <xf numFmtId="0" fontId="62" fillId="0" borderId="0" applyNumberFormat="0" applyFill="0" applyBorder="0" applyAlignment="0" applyProtection="0"/>
    <xf numFmtId="0" fontId="37" fillId="6" borderId="0" applyNumberFormat="0" applyBorder="0" applyAlignment="0" applyProtection="0"/>
    <xf numFmtId="0" fontId="53" fillId="0" borderId="64" applyNumberFormat="0" applyFill="0" applyAlignment="0" applyProtection="0"/>
    <xf numFmtId="0" fontId="54" fillId="0" borderId="65" applyNumberFormat="0" applyFill="0" applyAlignment="0" applyProtection="0"/>
    <xf numFmtId="0" fontId="55" fillId="0" borderId="66" applyNumberFormat="0" applyFill="0" applyAlignment="0" applyProtection="0"/>
    <xf numFmtId="0" fontId="55" fillId="0" borderId="0" applyNumberFormat="0" applyFill="0" applyBorder="0" applyAlignment="0" applyProtection="0"/>
    <xf numFmtId="0" fontId="56" fillId="15" borderId="67" applyNumberFormat="0" applyAlignment="0" applyProtection="0"/>
    <xf numFmtId="0" fontId="59" fillId="0" borderId="69" applyNumberFormat="0" applyFill="0" applyAlignment="0" applyProtection="0"/>
    <xf numFmtId="169" fontId="65" fillId="0" borderId="0" applyFont="0" applyFill="0" applyBorder="0" applyAlignment="0" applyProtection="0"/>
    <xf numFmtId="0" fontId="39" fillId="8" borderId="0" applyNumberFormat="0" applyBorder="0" applyAlignment="0" applyProtection="0"/>
    <xf numFmtId="0" fontId="74" fillId="46" borderId="74" applyNumberFormat="0" applyAlignment="0">
      <protection hidden="1"/>
    </xf>
    <xf numFmtId="0" fontId="65" fillId="0" borderId="0"/>
    <xf numFmtId="0" fontId="52" fillId="0" borderId="0"/>
    <xf numFmtId="0" fontId="52" fillId="0" borderId="0"/>
    <xf numFmtId="0" fontId="52" fillId="0" borderId="0"/>
    <xf numFmtId="0" fontId="49" fillId="0" borderId="0">
      <protection hidden="1"/>
    </xf>
    <xf numFmtId="0" fontId="52" fillId="0" borderId="0"/>
    <xf numFmtId="0" fontId="52" fillId="0" borderId="0"/>
    <xf numFmtId="0" fontId="52" fillId="0" borderId="0"/>
    <xf numFmtId="0" fontId="52" fillId="0" borderId="0"/>
    <xf numFmtId="0" fontId="52" fillId="18" borderId="71" applyNumberFormat="0" applyFont="0" applyAlignment="0" applyProtection="0"/>
    <xf numFmtId="0" fontId="52" fillId="18" borderId="71" applyNumberFormat="0" applyFont="0" applyAlignment="0" applyProtection="0"/>
    <xf numFmtId="0" fontId="57" fillId="16" borderId="68" applyNumberFormat="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0" fontId="68" fillId="48" borderId="73" applyNumberFormat="0">
      <alignment horizontal="center"/>
      <protection hidden="1"/>
    </xf>
    <xf numFmtId="0" fontId="75" fillId="43" borderId="73" applyNumberFormat="0" applyAlignment="0">
      <protection locked="0"/>
    </xf>
    <xf numFmtId="0" fontId="71" fillId="0" borderId="0" applyNumberFormat="0" applyFill="0" applyBorder="0" applyAlignment="0" applyProtection="0"/>
    <xf numFmtId="0" fontId="63" fillId="0" borderId="72" applyNumberFormat="0" applyFill="0" applyAlignment="0" applyProtection="0"/>
    <xf numFmtId="0" fontId="61" fillId="0" borderId="0" applyNumberFormat="0" applyFill="0" applyBorder="0" applyAlignment="0" applyProtection="0"/>
    <xf numFmtId="9" fontId="65" fillId="0" borderId="0" applyFont="0" applyFill="0" applyBorder="0" applyAlignment="0" applyProtection="0"/>
    <xf numFmtId="0" fontId="52" fillId="0" borderId="0"/>
    <xf numFmtId="169" fontId="52" fillId="0" borderId="0" applyFont="0" applyFill="0" applyBorder="0" applyAlignment="0" applyProtection="0"/>
    <xf numFmtId="164" fontId="52" fillId="0" borderId="0" applyFont="0" applyFill="0" applyBorder="0" applyAlignment="0" applyProtection="0"/>
    <xf numFmtId="0" fontId="76" fillId="46" borderId="73"/>
    <xf numFmtId="0" fontId="81" fillId="0" borderId="0"/>
    <xf numFmtId="0" fontId="82" fillId="0" borderId="0" applyNumberFormat="0" applyFill="0" applyBorder="0" applyAlignment="0" applyProtection="0"/>
    <xf numFmtId="0" fontId="81" fillId="0" borderId="0"/>
    <xf numFmtId="0" fontId="52" fillId="20" borderId="0" applyNumberFormat="0" applyBorder="0" applyAlignment="0" applyProtection="0"/>
    <xf numFmtId="0" fontId="52" fillId="24" borderId="0" applyNumberFormat="0" applyBorder="0" applyAlignment="0" applyProtection="0"/>
    <xf numFmtId="0" fontId="52" fillId="28" borderId="0" applyNumberFormat="0" applyBorder="0" applyAlignment="0" applyProtection="0"/>
    <xf numFmtId="0" fontId="52" fillId="32"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41" borderId="0" applyNumberFormat="0" applyBorder="0" applyAlignment="0" applyProtection="0"/>
    <xf numFmtId="0" fontId="64" fillId="22" borderId="0" applyNumberFormat="0" applyBorder="0" applyAlignment="0" applyProtection="0"/>
    <xf numFmtId="0" fontId="64" fillId="26" borderId="0" applyNumberFormat="0" applyBorder="0" applyAlignment="0" applyProtection="0"/>
    <xf numFmtId="0" fontId="64" fillId="30" borderId="0" applyNumberFormat="0" applyBorder="0" applyAlignment="0" applyProtection="0"/>
    <xf numFmtId="0" fontId="64" fillId="34" borderId="0" applyNumberFormat="0" applyBorder="0" applyAlignment="0" applyProtection="0"/>
    <xf numFmtId="0" fontId="64" fillId="38" borderId="0" applyNumberFormat="0" applyBorder="0" applyAlignment="0" applyProtection="0"/>
    <xf numFmtId="0" fontId="64" fillId="42" borderId="0" applyNumberFormat="0" applyBorder="0" applyAlignment="0" applyProtection="0"/>
    <xf numFmtId="0" fontId="58" fillId="16" borderId="67" applyNumberFormat="0" applyAlignment="0" applyProtection="0"/>
    <xf numFmtId="0" fontId="60" fillId="17" borderId="70" applyNumberFormat="0" applyAlignment="0" applyProtection="0"/>
    <xf numFmtId="0" fontId="62" fillId="0" borderId="0" applyNumberFormat="0" applyFill="0" applyBorder="0" applyAlignment="0" applyProtection="0"/>
    <xf numFmtId="0" fontId="53" fillId="0" borderId="64" applyNumberFormat="0" applyFill="0" applyAlignment="0" applyProtection="0"/>
    <xf numFmtId="0" fontId="54" fillId="0" borderId="65" applyNumberFormat="0" applyFill="0" applyAlignment="0" applyProtection="0"/>
    <xf numFmtId="0" fontId="55" fillId="0" borderId="66" applyNumberFormat="0" applyFill="0" applyAlignment="0" applyProtection="0"/>
    <xf numFmtId="0" fontId="55" fillId="0" borderId="0" applyNumberFormat="0" applyFill="0" applyBorder="0" applyAlignment="0" applyProtection="0"/>
    <xf numFmtId="0" fontId="56" fillId="15" borderId="67" applyNumberFormat="0" applyAlignment="0" applyProtection="0"/>
    <xf numFmtId="0" fontId="59" fillId="0" borderId="69" applyNumberFormat="0" applyFill="0" applyAlignment="0" applyProtection="0"/>
    <xf numFmtId="0" fontId="65" fillId="18" borderId="71" applyNumberFormat="0" applyFont="0" applyAlignment="0" applyProtection="0"/>
    <xf numFmtId="0" fontId="57" fillId="16" borderId="68" applyNumberFormat="0" applyAlignment="0" applyProtection="0"/>
    <xf numFmtId="0" fontId="88" fillId="0" borderId="0" applyNumberFormat="0" applyFill="0" applyBorder="0" applyAlignment="0" applyProtection="0"/>
    <xf numFmtId="0" fontId="61" fillId="0" borderId="0" applyNumberFormat="0" applyFill="0" applyBorder="0" applyAlignment="0" applyProtection="0"/>
  </cellStyleXfs>
  <cellXfs count="591">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0" fillId="3" borderId="0" xfId="0" applyFill="1"/>
    <xf numFmtId="0" fontId="33" fillId="3" borderId="1" xfId="0" applyFont="1" applyFill="1" applyBorder="1" applyAlignment="1">
      <alignment horizontal="center" vertical="center" wrapText="1"/>
    </xf>
    <xf numFmtId="0" fontId="24" fillId="3" borderId="24" xfId="0" applyFont="1" applyFill="1" applyBorder="1"/>
    <xf numFmtId="0" fontId="24"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4"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7"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4"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8" xfId="0" applyFont="1" applyFill="1" applyBorder="1" applyAlignment="1" applyProtection="1">
      <alignment horizontal="center" vertical="center" wrapText="1"/>
    </xf>
    <xf numFmtId="0" fontId="42" fillId="11" borderId="42"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0"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0"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0"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8"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4"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1" xfId="0" applyFont="1" applyFill="1" applyBorder="1" applyAlignment="1" applyProtection="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1"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0"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0" xfId="4" applyFill="1" applyBorder="1" applyAlignment="1" applyProtection="1">
      <alignment vertical="center" wrapText="1"/>
      <protection locked="0"/>
    </xf>
    <xf numFmtId="0" fontId="39" fillId="8" borderId="54"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2"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4"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4"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1" xfId="4" applyFill="1" applyBorder="1" applyAlignment="1" applyProtection="1">
      <alignment horizontal="center" vertical="center"/>
      <protection locked="0"/>
    </xf>
    <xf numFmtId="0" fontId="0" fillId="10" borderId="1" xfId="0" applyFill="1" applyBorder="1" applyProtection="1"/>
    <xf numFmtId="0" fontId="39" fillId="12" borderId="54" xfId="4" applyFill="1" applyBorder="1" applyAlignment="1" applyProtection="1">
      <alignment vertical="center"/>
      <protection locked="0"/>
    </xf>
    <xf numFmtId="0" fontId="0" fillId="0" borderId="0" xfId="0" applyAlignment="1">
      <alignment vertical="center" wrapText="1"/>
    </xf>
    <xf numFmtId="0" fontId="49" fillId="0" borderId="0" xfId="0" applyFont="1"/>
    <xf numFmtId="1" fontId="1" fillId="2" borderId="3"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top" wrapText="1"/>
      <protection locked="0"/>
    </xf>
    <xf numFmtId="0" fontId="1" fillId="2" borderId="15" xfId="0" applyFont="1" applyFill="1" applyBorder="1" applyAlignment="1" applyProtection="1"/>
    <xf numFmtId="0" fontId="1" fillId="2" borderId="2" xfId="0" applyFont="1" applyFill="1" applyBorder="1" applyAlignment="1" applyProtection="1"/>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23" fillId="2" borderId="1" xfId="1" applyFill="1" applyBorder="1" applyAlignment="1" applyProtection="1">
      <alignment vertical="top" wrapText="1"/>
      <protection locked="0"/>
    </xf>
    <xf numFmtId="0" fontId="23" fillId="2" borderId="3" xfId="1" applyFill="1" applyBorder="1" applyAlignment="1" applyProtection="1">
      <protection locked="0"/>
    </xf>
    <xf numFmtId="165" fontId="1" fillId="0" borderId="4" xfId="0" applyNumberFormat="1" applyFont="1" applyFill="1" applyBorder="1" applyAlignment="1" applyProtection="1">
      <alignment horizontal="left"/>
      <protection locked="0"/>
    </xf>
    <xf numFmtId="0" fontId="23" fillId="2" borderId="28" xfId="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14" fillId="2" borderId="49" xfId="0" applyFont="1" applyFill="1" applyBorder="1" applyAlignment="1" applyProtection="1">
      <alignment vertical="top" wrapText="1"/>
    </xf>
    <xf numFmtId="0" fontId="50" fillId="14" borderId="11" xfId="0" applyFont="1" applyFill="1" applyBorder="1" applyAlignment="1">
      <alignment horizontal="center" vertical="center" wrapText="1"/>
    </xf>
    <xf numFmtId="0" fontId="51" fillId="13" borderId="11"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1" fillId="2" borderId="12" xfId="0" applyFont="1" applyFill="1" applyBorder="1" applyAlignment="1" applyProtection="1">
      <alignment vertical="top" wrapText="1"/>
    </xf>
    <xf numFmtId="0" fontId="24" fillId="2" borderId="1" xfId="0" quotePrefix="1" applyFont="1" applyFill="1" applyBorder="1" applyAlignment="1">
      <alignment horizontal="left" vertical="top" wrapText="1"/>
    </xf>
    <xf numFmtId="0" fontId="24" fillId="2" borderId="1" xfId="0" applyFont="1" applyFill="1" applyBorder="1" applyAlignment="1">
      <alignment horizontal="left" vertical="top" wrapText="1"/>
    </xf>
    <xf numFmtId="0" fontId="1" fillId="2" borderId="15" xfId="0" applyFont="1" applyFill="1" applyBorder="1" applyAlignment="1" applyProtection="1">
      <alignment horizontal="left" vertical="top" wrapText="1"/>
    </xf>
    <xf numFmtId="0" fontId="1" fillId="3" borderId="3" xfId="0" applyFont="1" applyFill="1" applyBorder="1" applyAlignment="1" applyProtection="1">
      <alignment vertical="top" wrapText="1"/>
    </xf>
    <xf numFmtId="0" fontId="0" fillId="0" borderId="0" xfId="0" applyAlignment="1">
      <alignment readingOrder="1"/>
    </xf>
    <xf numFmtId="0" fontId="1" fillId="3" borderId="24"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center" wrapText="1"/>
    </xf>
    <xf numFmtId="0" fontId="15" fillId="49" borderId="3"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xf>
    <xf numFmtId="0" fontId="24" fillId="2" borderId="1" xfId="0" applyFont="1" applyFill="1" applyBorder="1" applyAlignment="1">
      <alignment horizontal="center" vertical="center"/>
    </xf>
    <xf numFmtId="0" fontId="23" fillId="2" borderId="41" xfId="1" applyFill="1" applyBorder="1" applyAlignment="1" applyProtection="1">
      <alignment vertical="top"/>
      <protection locked="0"/>
    </xf>
    <xf numFmtId="0" fontId="42" fillId="11" borderId="54" xfId="0" applyFont="1" applyFill="1" applyBorder="1" applyAlignment="1" applyProtection="1">
      <alignment horizontal="center" vertical="center" wrapText="1"/>
    </xf>
    <xf numFmtId="0" fontId="30" fillId="0" borderId="31" xfId="0" quotePrefix="1" applyFont="1" applyFill="1" applyBorder="1" applyAlignment="1">
      <alignment vertical="top" wrapText="1"/>
    </xf>
    <xf numFmtId="0" fontId="14" fillId="2" borderId="15" xfId="0" applyFont="1" applyFill="1" applyBorder="1" applyAlignment="1" applyProtection="1">
      <alignment horizontal="left" vertical="top" wrapText="1"/>
    </xf>
    <xf numFmtId="0" fontId="14" fillId="2" borderId="3" xfId="0" applyFont="1" applyFill="1" applyBorder="1" applyAlignment="1" applyProtection="1">
      <alignment horizontal="left" vertical="top" wrapText="1"/>
    </xf>
    <xf numFmtId="167" fontId="1" fillId="0" borderId="11" xfId="0" applyNumberFormat="1" applyFont="1" applyFill="1" applyBorder="1" applyAlignment="1" applyProtection="1">
      <alignment vertical="top" wrapText="1"/>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17" fontId="1" fillId="2" borderId="7" xfId="0" applyNumberFormat="1" applyFont="1" applyFill="1" applyBorder="1" applyAlignment="1" applyProtection="1">
      <alignment vertical="top" wrapText="1"/>
    </xf>
    <xf numFmtId="0" fontId="1" fillId="2" borderId="75" xfId="0" applyFont="1" applyFill="1" applyBorder="1" applyAlignment="1" applyProtection="1">
      <alignment vertical="top" wrapText="1"/>
    </xf>
    <xf numFmtId="0" fontId="1" fillId="2" borderId="18" xfId="0" applyFont="1" applyFill="1" applyBorder="1" applyAlignment="1" applyProtection="1">
      <alignment vertical="top" wrapText="1"/>
    </xf>
    <xf numFmtId="0" fontId="14" fillId="2" borderId="15" xfId="0" quotePrefix="1" applyFont="1" applyFill="1" applyBorder="1" applyAlignment="1" applyProtection="1">
      <alignment horizontal="left" vertical="top" wrapText="1"/>
    </xf>
    <xf numFmtId="0" fontId="14" fillId="2" borderId="3" xfId="0" applyFont="1" applyFill="1" applyBorder="1" applyAlignment="1" applyProtection="1">
      <alignment horizontal="center" vertical="top" wrapText="1"/>
    </xf>
    <xf numFmtId="1" fontId="47" fillId="8" borderId="7" xfId="4" applyNumberFormat="1" applyFont="1" applyBorder="1" applyAlignment="1" applyProtection="1">
      <alignment horizontal="center" vertical="center"/>
      <protection locked="0"/>
    </xf>
    <xf numFmtId="166" fontId="24" fillId="0" borderId="0" xfId="0" applyNumberFormat="1" applyFont="1"/>
    <xf numFmtId="9" fontId="24" fillId="0" borderId="0" xfId="5" applyFont="1"/>
    <xf numFmtId="0" fontId="78" fillId="50" borderId="0" xfId="0" applyFont="1" applyFill="1"/>
    <xf numFmtId="0" fontId="78" fillId="0" borderId="0" xfId="0" applyFont="1"/>
    <xf numFmtId="0" fontId="25" fillId="50" borderId="0" xfId="0" applyFont="1" applyFill="1"/>
    <xf numFmtId="0" fontId="79" fillId="2" borderId="0" xfId="0" applyFont="1" applyFill="1"/>
    <xf numFmtId="166" fontId="78" fillId="0" borderId="0" xfId="0" applyNumberFormat="1" applyFont="1"/>
    <xf numFmtId="0" fontId="1" fillId="2" borderId="76" xfId="0" applyFont="1" applyFill="1" applyBorder="1" applyAlignment="1" applyProtection="1">
      <alignment vertical="top" wrapText="1"/>
    </xf>
    <xf numFmtId="4" fontId="24" fillId="0" borderId="0" xfId="0" applyNumberFormat="1" applyFont="1"/>
    <xf numFmtId="4" fontId="24" fillId="0" borderId="0" xfId="0" applyNumberFormat="1" applyFont="1" applyFill="1"/>
    <xf numFmtId="0" fontId="80" fillId="2" borderId="11" xfId="0" applyFont="1" applyFill="1" applyBorder="1" applyAlignment="1">
      <alignment horizontal="right"/>
    </xf>
    <xf numFmtId="166" fontId="80" fillId="2" borderId="11" xfId="0" applyNumberFormat="1" applyFont="1" applyFill="1" applyBorder="1"/>
    <xf numFmtId="9" fontId="80" fillId="2" borderId="11" xfId="5" applyFont="1" applyFill="1" applyBorder="1" applyAlignment="1">
      <alignment horizontal="center"/>
    </xf>
    <xf numFmtId="0" fontId="14" fillId="2" borderId="62" xfId="0" applyFont="1" applyFill="1" applyBorder="1" applyAlignment="1" applyProtection="1">
      <alignment vertical="center" wrapText="1"/>
    </xf>
    <xf numFmtId="0" fontId="14" fillId="2" borderId="49" xfId="0" applyFont="1" applyFill="1" applyBorder="1" applyAlignment="1" applyProtection="1">
      <alignment vertical="center" wrapText="1"/>
    </xf>
    <xf numFmtId="0" fontId="14" fillId="2" borderId="43" xfId="0" applyFont="1" applyFill="1" applyBorder="1" applyAlignment="1" applyProtection="1">
      <alignment vertical="center" wrapText="1"/>
    </xf>
    <xf numFmtId="0" fontId="14" fillId="2" borderId="11" xfId="0" applyFont="1" applyFill="1" applyBorder="1" applyAlignment="1" applyProtection="1">
      <alignment vertical="top" wrapText="1"/>
    </xf>
    <xf numFmtId="0" fontId="15" fillId="14" borderId="11" xfId="0" applyFont="1" applyFill="1" applyBorder="1" applyAlignment="1" applyProtection="1">
      <alignment horizontal="center" vertical="center" wrapText="1"/>
    </xf>
    <xf numFmtId="0" fontId="83" fillId="3" borderId="2" xfId="0" applyFont="1" applyFill="1" applyBorder="1" applyAlignment="1" applyProtection="1">
      <alignment vertical="top" wrapText="1"/>
    </xf>
    <xf numFmtId="0" fontId="15" fillId="3" borderId="2" xfId="0" applyFont="1" applyFill="1" applyBorder="1" applyAlignment="1" applyProtection="1">
      <alignment vertical="top" wrapText="1"/>
    </xf>
    <xf numFmtId="0" fontId="14" fillId="2" borderId="15" xfId="0" applyFont="1" applyFill="1" applyBorder="1" applyAlignment="1" applyProtection="1">
      <alignment horizontal="center" vertical="top" wrapText="1"/>
    </xf>
    <xf numFmtId="167" fontId="1" fillId="2" borderId="41" xfId="0" applyNumberFormat="1" applyFont="1" applyFill="1" applyBorder="1" applyAlignment="1" applyProtection="1">
      <alignment vertical="top" wrapText="1"/>
      <protection locked="0"/>
    </xf>
    <xf numFmtId="167" fontId="1" fillId="2" borderId="31" xfId="0" applyNumberFormat="1" applyFont="1" applyFill="1" applyBorder="1" applyAlignment="1" applyProtection="1">
      <alignment vertical="top" wrapText="1"/>
      <protection locked="0"/>
    </xf>
    <xf numFmtId="167" fontId="24" fillId="0" borderId="0" xfId="0" applyNumberFormat="1" applyFont="1" applyFill="1"/>
    <xf numFmtId="167" fontId="14" fillId="2" borderId="11" xfId="0" applyNumberFormat="1" applyFont="1" applyFill="1" applyBorder="1" applyAlignment="1" applyProtection="1">
      <alignment horizontal="right" vertical="top" wrapText="1"/>
    </xf>
    <xf numFmtId="167" fontId="2" fillId="2" borderId="18" xfId="0" applyNumberFormat="1" applyFont="1" applyFill="1" applyBorder="1" applyAlignment="1" applyProtection="1">
      <alignment vertical="top" wrapText="1"/>
    </xf>
    <xf numFmtId="167" fontId="2" fillId="2" borderId="61" xfId="0" applyNumberFormat="1" applyFont="1" applyFill="1" applyBorder="1" applyAlignment="1" applyProtection="1">
      <alignment vertical="top" wrapText="1"/>
    </xf>
    <xf numFmtId="9" fontId="0" fillId="0" borderId="0" xfId="5" applyFont="1"/>
    <xf numFmtId="0" fontId="2" fillId="2" borderId="11" xfId="0" applyFont="1" applyFill="1" applyBorder="1" applyAlignment="1" applyProtection="1">
      <alignment horizontal="center" vertical="top" wrapText="1"/>
    </xf>
    <xf numFmtId="0" fontId="1" fillId="2" borderId="11" xfId="0" applyFont="1" applyFill="1" applyBorder="1" applyAlignment="1" applyProtection="1">
      <alignment vertical="top" wrapText="1"/>
    </xf>
    <xf numFmtId="0" fontId="24" fillId="2" borderId="11" xfId="0" applyFont="1" applyFill="1" applyBorder="1" applyAlignment="1">
      <alignment vertical="top" wrapText="1"/>
    </xf>
    <xf numFmtId="0" fontId="1" fillId="2" borderId="11" xfId="0" applyFont="1" applyFill="1" applyBorder="1" applyAlignment="1" applyProtection="1">
      <alignment horizontal="center" vertical="center" wrapText="1"/>
    </xf>
    <xf numFmtId="0" fontId="15" fillId="51" borderId="11" xfId="0" applyFont="1" applyFill="1" applyBorder="1" applyAlignment="1" applyProtection="1">
      <alignment horizontal="center" vertical="center" wrapText="1"/>
    </xf>
    <xf numFmtId="0" fontId="23" fillId="2" borderId="27" xfId="1" applyFill="1" applyBorder="1" applyAlignment="1" applyProtection="1">
      <alignment vertical="top" wrapText="1"/>
      <protection locked="0"/>
    </xf>
    <xf numFmtId="0" fontId="67" fillId="0" borderId="0" xfId="0" applyFont="1"/>
    <xf numFmtId="0" fontId="87" fillId="0" borderId="0" xfId="0" applyFont="1"/>
    <xf numFmtId="0" fontId="14" fillId="3" borderId="3" xfId="0" applyFont="1" applyFill="1" applyBorder="1" applyAlignment="1" applyProtection="1">
      <alignment vertical="top" wrapText="1"/>
    </xf>
    <xf numFmtId="0" fontId="14" fillId="3" borderId="27" xfId="0" applyFont="1" applyFill="1" applyBorder="1" applyAlignment="1" applyProtection="1">
      <alignment vertical="top" wrapText="1"/>
    </xf>
    <xf numFmtId="0" fontId="61" fillId="0" borderId="0" xfId="0" applyFont="1" applyAlignment="1">
      <alignment wrapText="1"/>
    </xf>
    <xf numFmtId="0" fontId="67" fillId="0" borderId="0" xfId="0" applyFont="1" applyFill="1" applyProtection="1"/>
    <xf numFmtId="0" fontId="0" fillId="0" borderId="0" xfId="0" applyAlignment="1">
      <alignment wrapText="1"/>
    </xf>
    <xf numFmtId="0" fontId="50" fillId="52" borderId="58" xfId="0" applyFont="1" applyFill="1" applyBorder="1" applyAlignment="1">
      <alignment horizontal="center" vertical="center" wrapText="1"/>
    </xf>
    <xf numFmtId="0" fontId="50" fillId="53" borderId="11" xfId="0" applyFont="1" applyFill="1" applyBorder="1" applyAlignment="1">
      <alignment horizontal="center" vertical="center" wrapText="1"/>
    </xf>
    <xf numFmtId="167" fontId="24" fillId="0" borderId="0" xfId="0" applyNumberFormat="1" applyFont="1"/>
    <xf numFmtId="167" fontId="66" fillId="0" borderId="0" xfId="0" applyNumberFormat="1" applyFont="1"/>
    <xf numFmtId="9" fontId="67" fillId="0" borderId="0" xfId="5" applyFont="1" applyAlignment="1">
      <alignment horizontal="left" vertical="top" wrapText="1"/>
    </xf>
    <xf numFmtId="9" fontId="80" fillId="2" borderId="0" xfId="5" applyFont="1" applyFill="1" applyBorder="1" applyAlignment="1">
      <alignment horizontal="center"/>
    </xf>
    <xf numFmtId="9" fontId="3" fillId="0" borderId="11" xfId="5" applyFont="1" applyFill="1" applyBorder="1"/>
    <xf numFmtId="0" fontId="78" fillId="54" borderId="0" xfId="0" applyFont="1" applyFill="1"/>
    <xf numFmtId="0" fontId="15" fillId="2" borderId="1" xfId="0" applyFont="1" applyFill="1" applyBorder="1" applyAlignment="1" applyProtection="1">
      <alignment horizontal="center"/>
    </xf>
    <xf numFmtId="0" fontId="89" fillId="2" borderId="1" xfId="0" applyFont="1" applyFill="1" applyBorder="1" applyAlignment="1">
      <alignment horizontal="left" vertical="top" wrapText="1"/>
    </xf>
    <xf numFmtId="0" fontId="89" fillId="2" borderId="1" xfId="0" applyFont="1" applyFill="1" applyBorder="1" applyAlignment="1">
      <alignment horizontal="center" vertical="center"/>
    </xf>
    <xf numFmtId="0" fontId="1" fillId="2" borderId="41"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31" xfId="0" applyFont="1" applyFill="1" applyBorder="1" applyAlignment="1" applyProtection="1">
      <alignment vertical="top"/>
      <protection locked="0"/>
    </xf>
    <xf numFmtId="0" fontId="67" fillId="2" borderId="1" xfId="0" applyFont="1" applyFill="1" applyBorder="1" applyAlignment="1">
      <alignment horizontal="center" vertical="center"/>
    </xf>
    <xf numFmtId="0" fontId="24" fillId="2" borderId="15" xfId="0" applyFont="1" applyFill="1" applyBorder="1" applyAlignment="1" applyProtection="1">
      <alignment horizontal="left" vertical="top" wrapText="1"/>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167" fontId="15" fillId="2" borderId="41" xfId="0" applyNumberFormat="1" applyFont="1" applyFill="1" applyBorder="1" applyAlignment="1" applyProtection="1">
      <alignment horizontal="center" vertical="top" wrapText="1"/>
      <protection locked="0"/>
    </xf>
    <xf numFmtId="167" fontId="15" fillId="2" borderId="31"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2" borderId="41"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2" borderId="41"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1"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4" fillId="2" borderId="42" xfId="0" applyFont="1" applyFill="1" applyBorder="1" applyAlignment="1" applyProtection="1">
      <alignment horizontal="left" vertical="top" wrapText="1"/>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30" xfId="0" applyFont="1" applyFill="1" applyBorder="1" applyAlignment="1" applyProtection="1">
      <alignment horizontal="left" vertical="top" wrapText="1"/>
    </xf>
    <xf numFmtId="0" fontId="14" fillId="2" borderId="54" xfId="0" applyFont="1" applyFill="1" applyBorder="1" applyAlignment="1" applyProtection="1">
      <alignment horizontal="left" vertical="top" wrapText="1"/>
    </xf>
    <xf numFmtId="0" fontId="24" fillId="2" borderId="11" xfId="0" applyFont="1" applyFill="1" applyBorder="1" applyAlignment="1" applyProtection="1">
      <alignment horizontal="left" vertical="top" wrapText="1"/>
    </xf>
    <xf numFmtId="0" fontId="14" fillId="2" borderId="11" xfId="0" applyFont="1" applyFill="1" applyBorder="1" applyAlignment="1" applyProtection="1">
      <alignment horizontal="left" vertical="top" wrapText="1"/>
    </xf>
    <xf numFmtId="0" fontId="14" fillId="2" borderId="54" xfId="0" applyFont="1" applyFill="1" applyBorder="1" applyAlignment="1" applyProtection="1">
      <alignment vertical="top" wrapText="1"/>
    </xf>
    <xf numFmtId="0" fontId="14" fillId="2" borderId="7" xfId="0" applyFont="1" applyFill="1" applyBorder="1" applyAlignment="1" applyProtection="1">
      <alignment vertical="top" wrapText="1"/>
    </xf>
    <xf numFmtId="0" fontId="24" fillId="2" borderId="5" xfId="0" applyFont="1" applyFill="1" applyBorder="1" applyAlignment="1" applyProtection="1">
      <alignment horizontal="left" vertical="top" wrapText="1"/>
    </xf>
    <xf numFmtId="0" fontId="24" fillId="2" borderId="6"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63" xfId="0" applyFont="1" applyFill="1" applyBorder="1" applyAlignment="1" applyProtection="1">
      <alignment vertical="top" wrapText="1"/>
    </xf>
    <xf numFmtId="0" fontId="14" fillId="2" borderId="14" xfId="0" applyFont="1" applyFill="1" applyBorder="1" applyAlignment="1" applyProtection="1">
      <alignment vertical="top" wrapText="1"/>
    </xf>
    <xf numFmtId="0" fontId="7" fillId="0" borderId="0" xfId="0" applyFont="1" applyFill="1" applyBorder="1" applyAlignment="1" applyProtection="1">
      <alignment vertical="top" wrapText="1"/>
    </xf>
    <xf numFmtId="0" fontId="14" fillId="3" borderId="0"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67" fillId="2" borderId="54" xfId="0" applyFont="1" applyFill="1" applyBorder="1" applyAlignment="1" applyProtection="1">
      <alignment vertical="top" wrapText="1"/>
    </xf>
    <xf numFmtId="0" fontId="67" fillId="2" borderId="7" xfId="0" applyFont="1" applyFill="1" applyBorder="1" applyAlignment="1" applyProtection="1">
      <alignment vertical="top" wrapText="1"/>
    </xf>
    <xf numFmtId="0" fontId="14" fillId="2" borderId="59" xfId="0" applyFont="1" applyFill="1" applyBorder="1" applyAlignment="1" applyProtection="1">
      <alignment vertical="top" wrapText="1"/>
    </xf>
    <xf numFmtId="0" fontId="14" fillId="2" borderId="42"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1"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9" fillId="0" borderId="0" xfId="0" applyFont="1" applyFill="1" applyBorder="1" applyAlignment="1" applyProtection="1">
      <alignment vertical="top"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 fillId="2" borderId="46"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41"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4" fillId="0" borderId="41" xfId="0" applyFont="1" applyFill="1" applyBorder="1" applyAlignment="1" applyProtection="1">
      <alignment horizontal="left" vertical="top" wrapText="1"/>
    </xf>
    <xf numFmtId="0" fontId="14" fillId="0" borderId="17" xfId="0" applyFont="1" applyFill="1" applyBorder="1" applyAlignment="1" applyProtection="1">
      <alignment horizontal="left" vertical="top" wrapText="1"/>
    </xf>
    <xf numFmtId="0" fontId="14" fillId="0" borderId="31" xfId="0" applyFont="1" applyFill="1" applyBorder="1" applyAlignment="1" applyProtection="1">
      <alignment horizontal="left" vertical="top" wrapText="1"/>
    </xf>
    <xf numFmtId="0" fontId="21" fillId="3" borderId="0"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 fillId="2" borderId="41"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1"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 fillId="3" borderId="25" xfId="0" applyFont="1" applyFill="1" applyBorder="1" applyAlignment="1" applyProtection="1">
      <alignment horizontal="center" vertical="center" wrapText="1"/>
    </xf>
    <xf numFmtId="0" fontId="23" fillId="2" borderId="17" xfId="1" applyFill="1" applyBorder="1" applyAlignment="1" applyProtection="1">
      <alignment horizontal="left" vertical="top"/>
      <protection locked="0"/>
    </xf>
    <xf numFmtId="0" fontId="23" fillId="2" borderId="31" xfId="1" applyFill="1" applyBorder="1" applyAlignment="1" applyProtection="1">
      <alignment horizontal="left" vertical="top"/>
      <protection locked="0"/>
    </xf>
    <xf numFmtId="0" fontId="1" fillId="2" borderId="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4" fillId="3" borderId="0" xfId="0" applyFont="1" applyFill="1" applyBorder="1" applyAlignment="1" applyProtection="1">
      <alignment horizontal="left"/>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23" fillId="2" borderId="41" xfId="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3" fillId="0" borderId="41" xfId="0" applyFont="1" applyFill="1" applyBorder="1" applyAlignment="1" applyProtection="1">
      <alignment horizontal="left" vertical="top" wrapText="1"/>
    </xf>
    <xf numFmtId="0" fontId="3" fillId="0" borderId="17" xfId="0" applyFont="1" applyFill="1" applyBorder="1" applyAlignment="1" applyProtection="1">
      <alignment horizontal="left" vertical="top" wrapText="1"/>
    </xf>
    <xf numFmtId="0" fontId="3" fillId="0" borderId="31"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1" fillId="2" borderId="49" xfId="0" applyFont="1" applyFill="1" applyBorder="1" applyAlignment="1" applyProtection="1">
      <alignment horizontal="left" vertical="top" wrapText="1"/>
    </xf>
    <xf numFmtId="0" fontId="1" fillId="2" borderId="51" xfId="0" applyFont="1" applyFill="1" applyBorder="1" applyAlignment="1" applyProtection="1">
      <alignment horizontal="left" vertical="top" wrapText="1"/>
    </xf>
    <xf numFmtId="0" fontId="1" fillId="3" borderId="44" xfId="0" applyFont="1" applyFill="1" applyBorder="1" applyAlignment="1" applyProtection="1">
      <alignment horizontal="center" vertical="top" wrapText="1"/>
    </xf>
    <xf numFmtId="0" fontId="1" fillId="3" borderId="3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0" fillId="0" borderId="17" xfId="0" applyBorder="1"/>
    <xf numFmtId="0" fontId="0" fillId="0" borderId="31" xfId="0" applyBorder="1"/>
    <xf numFmtId="0" fontId="34" fillId="3" borderId="20" xfId="0" applyFont="1" applyFill="1" applyBorder="1" applyAlignment="1">
      <alignment horizontal="center" wrapText="1"/>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1" xfId="0" applyFont="1" applyFill="1" applyBorder="1" applyAlignment="1">
      <alignment horizontal="center"/>
    </xf>
    <xf numFmtId="0" fontId="28" fillId="0" borderId="52" xfId="0" applyFont="1" applyFill="1" applyBorder="1" applyAlignment="1">
      <alignment horizontal="center"/>
    </xf>
    <xf numFmtId="0" fontId="31" fillId="3" borderId="25" xfId="0" applyFont="1" applyFill="1" applyBorder="1"/>
    <xf numFmtId="0" fontId="40" fillId="0" borderId="0" xfId="0" applyFont="1" applyAlignment="1" applyProtection="1">
      <alignment horizontal="left"/>
    </xf>
    <xf numFmtId="0" fontId="0" fillId="10" borderId="41"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9"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42" fillId="11" borderId="40" xfId="0" applyFont="1" applyFill="1" applyBorder="1" applyAlignment="1" applyProtection="1">
      <alignment horizontal="center" vertical="center" wrapText="1"/>
    </xf>
    <xf numFmtId="0" fontId="42" fillId="11" borderId="57" xfId="0" applyFont="1" applyFill="1" applyBorder="1" applyAlignment="1" applyProtection="1">
      <alignment horizontal="center" vertical="center" wrapText="1"/>
    </xf>
    <xf numFmtId="0" fontId="39" fillId="12" borderId="39" xfId="4" applyFill="1" applyBorder="1" applyAlignment="1" applyProtection="1">
      <alignment horizontal="center" wrapText="1"/>
      <protection locked="0"/>
    </xf>
    <xf numFmtId="0" fontId="39" fillId="12" borderId="58"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2"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47" fillId="8" borderId="39" xfId="4" applyFont="1" applyBorder="1" applyAlignment="1" applyProtection="1">
      <alignment horizontal="center" vertical="center"/>
      <protection locked="0"/>
    </xf>
    <xf numFmtId="0" fontId="47" fillId="8" borderId="58" xfId="4" applyFont="1" applyBorder="1" applyAlignment="1" applyProtection="1">
      <alignment horizontal="center" vertical="center"/>
      <protection locked="0"/>
    </xf>
    <xf numFmtId="0" fontId="47" fillId="12" borderId="39" xfId="4" applyFont="1" applyFill="1" applyBorder="1" applyAlignment="1" applyProtection="1">
      <alignment horizontal="center" vertical="center"/>
      <protection locked="0"/>
    </xf>
    <xf numFmtId="0" fontId="47" fillId="12" borderId="58" xfId="4" applyFont="1" applyFill="1" applyBorder="1" applyAlignment="1" applyProtection="1">
      <alignment horizontal="center" vertical="center"/>
      <protection locked="0"/>
    </xf>
    <xf numFmtId="0" fontId="39" fillId="8" borderId="39" xfId="4" applyBorder="1" applyAlignment="1" applyProtection="1">
      <alignment horizontal="center" wrapText="1"/>
      <protection locked="0"/>
    </xf>
    <xf numFmtId="0" fontId="39" fillId="8" borderId="58"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2" xfId="4" applyBorder="1" applyAlignment="1" applyProtection="1">
      <alignment horizontal="center" wrapText="1"/>
      <protection locked="0"/>
    </xf>
    <xf numFmtId="0" fontId="42" fillId="11" borderId="40" xfId="0" applyFont="1" applyFill="1" applyBorder="1" applyAlignment="1" applyProtection="1">
      <alignment horizontal="center" vertical="center"/>
    </xf>
    <xf numFmtId="0" fontId="42" fillId="11" borderId="57" xfId="0" applyFont="1" applyFill="1" applyBorder="1" applyAlignment="1" applyProtection="1">
      <alignment horizontal="center" vertical="center"/>
    </xf>
    <xf numFmtId="0" fontId="42" fillId="11" borderId="30" xfId="0" applyFont="1" applyFill="1" applyBorder="1" applyAlignment="1" applyProtection="1">
      <alignment horizontal="center" vertical="center" wrapText="1"/>
    </xf>
    <xf numFmtId="0" fontId="42" fillId="11" borderId="51" xfId="0" applyFont="1" applyFill="1" applyBorder="1" applyAlignment="1" applyProtection="1">
      <alignment horizontal="center" vertical="center" wrapText="1"/>
    </xf>
    <xf numFmtId="0" fontId="42" fillId="11" borderId="46" xfId="0" applyFont="1" applyFill="1" applyBorder="1" applyAlignment="1" applyProtection="1">
      <alignment horizontal="center" vertical="center" wrapText="1"/>
    </xf>
    <xf numFmtId="0" fontId="42" fillId="11" borderId="48" xfId="0" applyFont="1" applyFill="1" applyBorder="1" applyAlignment="1" applyProtection="1">
      <alignment horizontal="center" vertical="center"/>
    </xf>
    <xf numFmtId="0" fontId="0" fillId="0" borderId="11" xfId="0" applyBorder="1" applyAlignment="1" applyProtection="1">
      <alignment horizontal="center" vertical="center" wrapText="1"/>
    </xf>
    <xf numFmtId="0" fontId="39" fillId="12" borderId="49"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1" xfId="4" applyFill="1" applyBorder="1" applyAlignment="1" applyProtection="1">
      <alignment horizontal="center" vertical="center" wrapText="1"/>
      <protection locked="0"/>
    </xf>
    <xf numFmtId="0" fontId="42" fillId="11" borderId="50" xfId="0" applyFont="1" applyFill="1" applyBorder="1" applyAlignment="1" applyProtection="1">
      <alignment horizontal="center" vertical="center" wrapText="1"/>
    </xf>
    <xf numFmtId="0" fontId="39" fillId="8" borderId="50" xfId="4" applyBorder="1" applyAlignment="1" applyProtection="1">
      <alignment horizontal="center" vertical="center"/>
      <protection locked="0"/>
    </xf>
    <xf numFmtId="0" fontId="39" fillId="12" borderId="50" xfId="4" applyFill="1" applyBorder="1" applyAlignment="1" applyProtection="1">
      <alignment horizontal="center" vertical="center"/>
      <protection locked="0"/>
    </xf>
    <xf numFmtId="0" fontId="39" fillId="12" borderId="51" xfId="4" applyFill="1"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4" xfId="4" applyNumberFormat="1" applyBorder="1" applyAlignment="1" applyProtection="1">
      <alignment horizontal="center" vertical="center" wrapText="1"/>
      <protection locked="0"/>
    </xf>
    <xf numFmtId="0" fontId="39" fillId="8" borderId="30" xfId="4" applyBorder="1" applyAlignment="1" applyProtection="1">
      <alignment horizontal="center" vertical="center" wrapText="1"/>
      <protection locked="0"/>
    </xf>
    <xf numFmtId="0" fontId="39" fillId="8" borderId="50" xfId="4" applyBorder="1" applyAlignment="1" applyProtection="1">
      <alignment horizontal="center" vertical="center" wrapText="1"/>
      <protection locked="0"/>
    </xf>
    <xf numFmtId="0" fontId="39" fillId="12" borderId="30" xfId="4" applyFill="1" applyBorder="1" applyAlignment="1" applyProtection="1">
      <alignment horizontal="center"/>
      <protection locked="0"/>
    </xf>
    <xf numFmtId="0" fontId="39" fillId="12" borderId="51" xfId="4" applyFill="1" applyBorder="1" applyAlignment="1" applyProtection="1">
      <alignment horizontal="center"/>
      <protection locked="0"/>
    </xf>
    <xf numFmtId="0" fontId="39" fillId="8" borderId="51" xfId="4" applyBorder="1" applyAlignment="1" applyProtection="1">
      <alignment horizontal="center" vertical="center" wrapText="1"/>
      <protection locked="0"/>
    </xf>
    <xf numFmtId="0" fontId="42" fillId="11" borderId="47" xfId="0" applyFont="1" applyFill="1" applyBorder="1" applyAlignment="1" applyProtection="1">
      <alignment horizontal="center" vertical="center"/>
    </xf>
    <xf numFmtId="0" fontId="42" fillId="11" borderId="54" xfId="0" applyFont="1" applyFill="1" applyBorder="1" applyAlignment="1" applyProtection="1">
      <alignment horizontal="center" vertical="center" wrapText="1"/>
    </xf>
    <xf numFmtId="0" fontId="39" fillId="8" borderId="30" xfId="4" applyBorder="1" applyAlignment="1" applyProtection="1">
      <alignment horizontal="center" vertical="center"/>
      <protection locked="0"/>
    </xf>
    <xf numFmtId="0" fontId="39" fillId="8" borderId="54"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0" fontId="42" fillId="11" borderId="46" xfId="0" applyFont="1" applyFill="1" applyBorder="1" applyAlignment="1" applyProtection="1">
      <alignment horizontal="center" vertical="center"/>
    </xf>
    <xf numFmtId="0" fontId="39" fillId="12" borderId="36" xfId="4" applyFill="1" applyBorder="1" applyAlignment="1" applyProtection="1">
      <alignment horizontal="center" vertical="center"/>
      <protection locked="0"/>
    </xf>
    <xf numFmtId="0" fontId="39" fillId="12" borderId="42" xfId="4" applyFill="1" applyBorder="1" applyAlignment="1" applyProtection="1">
      <alignment horizontal="center" vertical="center"/>
      <protection locked="0"/>
    </xf>
    <xf numFmtId="0" fontId="39" fillId="8" borderId="39" xfId="4" applyBorder="1" applyAlignment="1" applyProtection="1">
      <alignment horizontal="center" vertical="center"/>
      <protection locked="0"/>
    </xf>
    <xf numFmtId="0" fontId="39" fillId="8" borderId="58"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8"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2" xfId="4" applyBorder="1" applyAlignment="1" applyProtection="1">
      <alignment horizontal="center" vertical="center"/>
      <protection locked="0"/>
    </xf>
    <xf numFmtId="0" fontId="39" fillId="12" borderId="39" xfId="4" applyFill="1" applyBorder="1" applyAlignment="1" applyProtection="1">
      <alignment horizontal="center" vertical="center"/>
      <protection locked="0"/>
    </xf>
    <xf numFmtId="0" fontId="39" fillId="12" borderId="58"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39" fillId="12" borderId="30" xfId="4" applyNumberFormat="1" applyFill="1" applyBorder="1" applyAlignment="1" applyProtection="1">
      <alignment horizontal="center" vertical="center"/>
      <protection locked="0"/>
    </xf>
    <xf numFmtId="10" fontId="39" fillId="12" borderId="54" xfId="4" applyNumberFormat="1"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8" xfId="0" applyFill="1" applyBorder="1" applyAlignment="1" applyProtection="1">
      <alignment horizontal="center" vertical="center"/>
    </xf>
    <xf numFmtId="0" fontId="47" fillId="12" borderId="30" xfId="4" applyFont="1" applyFill="1" applyBorder="1" applyAlignment="1" applyProtection="1">
      <alignment horizontal="center" vertical="center"/>
      <protection locked="0"/>
    </xf>
    <xf numFmtId="0" fontId="47" fillId="12" borderId="54" xfId="4" applyFont="1"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4" xfId="4" applyFont="1" applyBorder="1" applyAlignment="1" applyProtection="1">
      <alignment horizontal="center" vertical="center"/>
      <protection locked="0"/>
    </xf>
    <xf numFmtId="0" fontId="39" fillId="8" borderId="30" xfId="4" applyBorder="1" applyAlignment="1" applyProtection="1">
      <alignment horizontal="left" vertical="center" wrapText="1"/>
      <protection locked="0"/>
    </xf>
    <xf numFmtId="0" fontId="39" fillId="8" borderId="50"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0"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0" xfId="0" applyFont="1" applyFill="1" applyBorder="1" applyAlignment="1">
      <alignment horizontal="center" vertical="center"/>
    </xf>
    <xf numFmtId="0" fontId="36" fillId="2" borderId="54" xfId="0" applyFont="1" applyFill="1" applyBorder="1" applyAlignment="1">
      <alignment horizontal="center" vertical="center"/>
    </xf>
    <xf numFmtId="0" fontId="39" fillId="8" borderId="54" xfId="4" applyBorder="1" applyAlignment="1" applyProtection="1">
      <alignment horizontal="center" vertical="center" wrapText="1"/>
      <protection locked="0"/>
    </xf>
    <xf numFmtId="0" fontId="39" fillId="8" borderId="30" xfId="4" applyBorder="1" applyAlignment="1" applyProtection="1">
      <alignment horizontal="center"/>
      <protection locked="0"/>
    </xf>
    <xf numFmtId="0" fontId="39" fillId="8" borderId="51" xfId="4" applyBorder="1" applyAlignment="1" applyProtection="1">
      <alignment horizontal="center"/>
      <protection locked="0"/>
    </xf>
    <xf numFmtId="0" fontId="0" fillId="10" borderId="35" xfId="0" applyFill="1" applyBorder="1" applyAlignment="1" applyProtection="1">
      <alignment horizontal="center" vertical="center"/>
    </xf>
    <xf numFmtId="0" fontId="0" fillId="10" borderId="32" xfId="0"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1" xfId="4" applyFont="1" applyFill="1" applyBorder="1" applyAlignment="1" applyProtection="1">
      <alignment horizontal="center" vertical="center" wrapText="1"/>
      <protection locked="0"/>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15" fillId="2" borderId="11" xfId="0" applyFont="1" applyFill="1" applyBorder="1" applyAlignment="1" applyProtection="1">
      <alignment horizontal="left" vertical="top" wrapText="1"/>
    </xf>
  </cellXfs>
  <cellStyles count="136">
    <cellStyle name="20% - Accent1" xfId="105"/>
    <cellStyle name="20% - Accent1 2" xfId="15"/>
    <cellStyle name="20% - Accent1 3" xfId="16"/>
    <cellStyle name="20% - Accent2" xfId="106"/>
    <cellStyle name="20% - Accent2 2" xfId="17"/>
    <cellStyle name="20% - Accent2 3" xfId="18"/>
    <cellStyle name="20% - Accent3" xfId="107"/>
    <cellStyle name="20% - Accent3 2" xfId="19"/>
    <cellStyle name="20% - Accent3 3" xfId="20"/>
    <cellStyle name="20% - Accent4" xfId="108"/>
    <cellStyle name="20% - Accent4 2" xfId="21"/>
    <cellStyle name="20% - Accent4 3" xfId="22"/>
    <cellStyle name="20% - Accent5" xfId="109"/>
    <cellStyle name="20% - Accent5 2" xfId="23"/>
    <cellStyle name="20% - Accent5 3" xfId="24"/>
    <cellStyle name="20% - Accent6" xfId="110"/>
    <cellStyle name="20% - Accent6 2" xfId="25"/>
    <cellStyle name="20% - Accent6 3" xfId="26"/>
    <cellStyle name="40% - Accent1" xfId="111"/>
    <cellStyle name="40% - Accent1 2" xfId="27"/>
    <cellStyle name="40% - Accent1 3" xfId="28"/>
    <cellStyle name="40% - Accent2" xfId="112"/>
    <cellStyle name="40% - Accent2 2" xfId="29"/>
    <cellStyle name="40% - Accent2 3" xfId="30"/>
    <cellStyle name="40% - Accent3" xfId="113"/>
    <cellStyle name="40% - Accent3 2" xfId="31"/>
    <cellStyle name="40% - Accent3 3" xfId="32"/>
    <cellStyle name="40% - Accent4" xfId="114"/>
    <cellStyle name="40% - Accent4 2" xfId="33"/>
    <cellStyle name="40% - Accent4 3" xfId="34"/>
    <cellStyle name="40% - Accent5" xfId="115"/>
    <cellStyle name="40% - Accent5 2" xfId="35"/>
    <cellStyle name="40% - Accent5 3" xfId="36"/>
    <cellStyle name="40% - Accent6" xfId="116"/>
    <cellStyle name="40% - Accent6 2" xfId="37"/>
    <cellStyle name="40% - Accent6 3" xfId="38"/>
    <cellStyle name="60% - Accent1" xfId="117"/>
    <cellStyle name="60% - Accent1 2" xfId="39"/>
    <cellStyle name="60% - Accent2" xfId="118"/>
    <cellStyle name="60% - Accent2 2" xfId="40"/>
    <cellStyle name="60% - Accent3" xfId="119"/>
    <cellStyle name="60% - Accent3 2" xfId="41"/>
    <cellStyle name="60% - Accent4" xfId="120"/>
    <cellStyle name="60% - Accent4 2" xfId="42"/>
    <cellStyle name="60% - Accent5" xfId="121"/>
    <cellStyle name="60% - Accent5 2" xfId="43"/>
    <cellStyle name="60% - Accent6" xfId="122"/>
    <cellStyle name="60% - Accent6 2" xfId="44"/>
    <cellStyle name="Accent1 2" xfId="45"/>
    <cellStyle name="Accent2 2" xfId="46"/>
    <cellStyle name="Accent3 2" xfId="47"/>
    <cellStyle name="Accent4 2" xfId="48"/>
    <cellStyle name="Accent5 2" xfId="49"/>
    <cellStyle name="Accent6 2" xfId="50"/>
    <cellStyle name="Bad" xfId="3"/>
    <cellStyle name="Bad 2" xfId="51"/>
    <cellStyle name="BlackWhite" xfId="52"/>
    <cellStyle name="Calculation" xfId="123"/>
    <cellStyle name="Calculation 2" xfId="53"/>
    <cellStyle name="Check Cell" xfId="124"/>
    <cellStyle name="Check Cell 2" xfId="54"/>
    <cellStyle name="Comma 2" xfId="55"/>
    <cellStyle name="Comma 2 2" xfId="9"/>
    <cellStyle name="Comma 2 2 2" xfId="56"/>
    <cellStyle name="Comma 2 3" xfId="57"/>
    <cellStyle name="Comma 3" xfId="58"/>
    <cellStyle name="Comma 4" xfId="59"/>
    <cellStyle name="Comma 5" xfId="60"/>
    <cellStyle name="Comma 6" xfId="14"/>
    <cellStyle name="Comma 7" xfId="7"/>
    <cellStyle name="Currency 2" xfId="61"/>
    <cellStyle name="Currency 3" xfId="62"/>
    <cellStyle name="Currency 3 2" xfId="63"/>
    <cellStyle name="Currency 4" xfId="12"/>
    <cellStyle name="ERROR Flag" xfId="64"/>
    <cellStyle name="Excel Built-in Accent1" xfId="65"/>
    <cellStyle name="Explanatory Text" xfId="125"/>
    <cellStyle name="Explanatory Text 2" xfId="66"/>
    <cellStyle name="Good" xfId="2"/>
    <cellStyle name="Good 2" xfId="67"/>
    <cellStyle name="Heading 1" xfId="126"/>
    <cellStyle name="Heading 1 2" xfId="68"/>
    <cellStyle name="Heading 2" xfId="127"/>
    <cellStyle name="Heading 2 2" xfId="69"/>
    <cellStyle name="Heading 3" xfId="128"/>
    <cellStyle name="Heading 3 2" xfId="70"/>
    <cellStyle name="Heading 4" xfId="129"/>
    <cellStyle name="Heading 4 2" xfId="71"/>
    <cellStyle name="Hyperlink" xfId="1" builtinId="8"/>
    <cellStyle name="Input" xfId="130"/>
    <cellStyle name="Input 2" xfId="72"/>
    <cellStyle name="Lien hypertexte 2" xfId="103"/>
    <cellStyle name="Linked Cell" xfId="131"/>
    <cellStyle name="Linked Cell 2" xfId="73"/>
    <cellStyle name="Migliaia 2" xfId="74"/>
    <cellStyle name="Milliers 2" xfId="99"/>
    <cellStyle name="Monétaire 2" xfId="100"/>
    <cellStyle name="Neutral" xfId="4"/>
    <cellStyle name="Neutral 2" xfId="75"/>
    <cellStyle name="NoInput" xfId="76"/>
    <cellStyle name="Normal" xfId="0" builtinId="0"/>
    <cellStyle name="Normal 2" xfId="6"/>
    <cellStyle name="Normal 2 2" xfId="8"/>
    <cellStyle name="Normal 2 2 2" xfId="10"/>
    <cellStyle name="Normal 2 3" xfId="77"/>
    <cellStyle name="Normal 2 4" xfId="104"/>
    <cellStyle name="Normal 3" xfId="78"/>
    <cellStyle name="Normal 4" xfId="79"/>
    <cellStyle name="Normal 4 2" xfId="80"/>
    <cellStyle name="Normal 4 3" xfId="98"/>
    <cellStyle name="Normal 5" xfId="81"/>
    <cellStyle name="Normal 5 2" xfId="82"/>
    <cellStyle name="Normal 5 2 2" xfId="83"/>
    <cellStyle name="Normal 5 3" xfId="84"/>
    <cellStyle name="Normal 6" xfId="85"/>
    <cellStyle name="Normal 7" xfId="102"/>
    <cellStyle name="Normale 2" xfId="13"/>
    <cellStyle name="Note" xfId="132"/>
    <cellStyle name="Note 2" xfId="86"/>
    <cellStyle name="Note 3" xfId="87"/>
    <cellStyle name="Output" xfId="133"/>
    <cellStyle name="Output 2" xfId="88"/>
    <cellStyle name="Percent" xfId="5" builtinId="5"/>
    <cellStyle name="Percent 2" xfId="89"/>
    <cellStyle name="Percent 3" xfId="90"/>
    <cellStyle name="Percent 3 2" xfId="91"/>
    <cellStyle name="Percent 4" xfId="97"/>
    <cellStyle name="RMBP Disabled" xfId="101"/>
    <cellStyle name="RMBP Formula" xfId="92"/>
    <cellStyle name="RMBP Header" xfId="11"/>
    <cellStyle name="RMBP Input" xfId="93"/>
    <cellStyle name="Title" xfId="134"/>
    <cellStyle name="Title 2" xfId="94"/>
    <cellStyle name="Total 2" xfId="95"/>
    <cellStyle name="Warning Text" xfId="135"/>
    <cellStyle name="Warning Text 2"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elwavi.sm@gmail.com" TargetMode="External"/><Relationship Id="rId7" Type="http://schemas.openxmlformats.org/officeDocument/2006/relationships/hyperlink" Target="https://www.youtube.com/watch?v=TJXPh0mQb9c" TargetMode="External"/><Relationship Id="rId2" Type="http://schemas.openxmlformats.org/officeDocument/2006/relationships/hyperlink" Target="http://parsacc.yolasite.com/etudes-et-rapports.php" TargetMode="External"/><Relationship Id="rId1" Type="http://schemas.openxmlformats.org/officeDocument/2006/relationships/hyperlink" Target="http://parsacc.yolasite.com/" TargetMode="External"/><Relationship Id="rId6" Type="http://schemas.openxmlformats.org/officeDocument/2006/relationships/hyperlink" Target="https://www.wfp.org/stories/building-resilience-and-adaptive-capacity-communities-sahel" TargetMode="External"/><Relationship Id="rId5" Type="http://schemas.openxmlformats.org/officeDocument/2006/relationships/hyperlink" Target="mailto:ghazi.gader@wfp.org" TargetMode="External"/><Relationship Id="rId4" Type="http://schemas.openxmlformats.org/officeDocument/2006/relationships/hyperlink" Target="mailto:lunef@yahoo.co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elwavi.sm@gmail.com" TargetMode="External"/><Relationship Id="rId2" Type="http://schemas.openxmlformats.org/officeDocument/2006/relationships/hyperlink" Target="mailto:lunef@yahoo.com" TargetMode="External"/><Relationship Id="rId1" Type="http://schemas.openxmlformats.org/officeDocument/2006/relationships/hyperlink" Target="mailto:ghazi.gader@wfp.org"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0"/>
  <sheetViews>
    <sheetView tabSelected="1" zoomScale="85" zoomScaleNormal="85" workbookViewId="0">
      <selection activeCell="D13" sqref="D13"/>
    </sheetView>
  </sheetViews>
  <sheetFormatPr defaultColWidth="102.28515625" defaultRowHeight="15" x14ac:dyDescent="0.25"/>
  <cols>
    <col min="1" max="1" width="2.5703125" style="1" customWidth="1"/>
    <col min="2" max="2" width="10.85546875" style="129" customWidth="1"/>
    <col min="3" max="3" width="14.85546875" style="129" customWidth="1"/>
    <col min="4" max="4" width="117.7109375" style="1" customWidth="1"/>
    <col min="5" max="5" width="3.7109375" style="1" customWidth="1"/>
    <col min="6" max="6" width="45.710937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30"/>
      <c r="C2" s="131"/>
      <c r="D2" s="76"/>
      <c r="E2" s="77"/>
    </row>
    <row r="3" spans="2:16" ht="18" thickBot="1" x14ac:dyDescent="0.35">
      <c r="B3" s="132"/>
      <c r="C3" s="133"/>
      <c r="D3" s="88" t="s">
        <v>242</v>
      </c>
      <c r="E3" s="79"/>
    </row>
    <row r="4" spans="2:16" ht="14.45" thickBot="1" x14ac:dyDescent="0.3">
      <c r="B4" s="132"/>
      <c r="C4" s="133"/>
      <c r="D4" s="78"/>
      <c r="E4" s="79"/>
    </row>
    <row r="5" spans="2:16" ht="14.45" thickBot="1" x14ac:dyDescent="0.3">
      <c r="B5" s="132"/>
      <c r="C5" s="136" t="s">
        <v>282</v>
      </c>
      <c r="D5" s="349" t="s">
        <v>938</v>
      </c>
      <c r="E5" s="79"/>
      <c r="F5" s="339"/>
    </row>
    <row r="6" spans="2:16" s="3" customFormat="1" ht="14.45" thickBot="1" x14ac:dyDescent="0.3">
      <c r="B6" s="134"/>
      <c r="C6" s="86"/>
      <c r="D6" s="47"/>
      <c r="E6" s="45"/>
      <c r="G6" s="2"/>
      <c r="H6" s="2"/>
      <c r="I6" s="2"/>
      <c r="J6" s="2"/>
      <c r="K6" s="2"/>
      <c r="L6" s="2"/>
      <c r="M6" s="2"/>
      <c r="N6" s="2"/>
      <c r="O6" s="2"/>
      <c r="P6" s="2"/>
    </row>
    <row r="7" spans="2:16" s="3" customFormat="1" ht="30.75" customHeight="1" thickBot="1" x14ac:dyDescent="0.3">
      <c r="B7" s="134"/>
      <c r="C7" s="80" t="s">
        <v>213</v>
      </c>
      <c r="D7" s="14" t="s">
        <v>740</v>
      </c>
      <c r="E7" s="45"/>
      <c r="G7" s="2"/>
      <c r="H7" s="2"/>
      <c r="I7" s="2"/>
      <c r="J7" s="2"/>
      <c r="K7" s="2"/>
      <c r="L7" s="2"/>
      <c r="M7" s="2"/>
      <c r="N7" s="2"/>
      <c r="O7" s="2"/>
      <c r="P7" s="2"/>
    </row>
    <row r="8" spans="2:16" s="3" customFormat="1" ht="13.9" hidden="1" customHeight="1" x14ac:dyDescent="0.25">
      <c r="B8" s="132"/>
      <c r="C8" s="133"/>
      <c r="D8" s="255" t="s">
        <v>668</v>
      </c>
      <c r="E8" s="45"/>
      <c r="G8" s="2"/>
      <c r="H8" s="2"/>
      <c r="I8" s="2"/>
      <c r="J8" s="2"/>
      <c r="K8" s="2"/>
      <c r="L8" s="2"/>
      <c r="M8" s="2"/>
      <c r="N8" s="2"/>
      <c r="O8" s="2"/>
      <c r="P8" s="2"/>
    </row>
    <row r="9" spans="2:16" s="3" customFormat="1" ht="13.9" hidden="1" x14ac:dyDescent="0.25">
      <c r="B9" s="132"/>
      <c r="C9" s="133"/>
      <c r="D9" s="78"/>
      <c r="E9" s="45"/>
      <c r="G9" s="2"/>
      <c r="H9" s="2"/>
      <c r="I9" s="2"/>
      <c r="J9" s="2"/>
      <c r="K9" s="2"/>
      <c r="L9" s="2"/>
      <c r="M9" s="2"/>
      <c r="N9" s="2"/>
      <c r="O9" s="2"/>
      <c r="P9" s="2"/>
    </row>
    <row r="10" spans="2:16" s="3" customFormat="1" ht="13.9" hidden="1" x14ac:dyDescent="0.25">
      <c r="B10" s="132"/>
      <c r="C10" s="133"/>
      <c r="D10" s="78"/>
      <c r="E10" s="45"/>
      <c r="G10" s="2"/>
      <c r="H10" s="2"/>
      <c r="I10" s="2"/>
      <c r="J10" s="2"/>
      <c r="K10" s="2"/>
      <c r="L10" s="2"/>
      <c r="M10" s="2"/>
      <c r="N10" s="2"/>
      <c r="O10" s="2"/>
      <c r="P10" s="2"/>
    </row>
    <row r="11" spans="2:16" s="3" customFormat="1" ht="13.9" hidden="1" x14ac:dyDescent="0.25">
      <c r="B11" s="132"/>
      <c r="C11" s="133"/>
      <c r="D11" s="78"/>
      <c r="E11" s="45"/>
      <c r="G11" s="2"/>
      <c r="H11" s="2"/>
      <c r="I11" s="2"/>
      <c r="J11" s="2"/>
      <c r="K11" s="2"/>
      <c r="L11" s="2"/>
      <c r="M11" s="2"/>
      <c r="N11" s="2"/>
      <c r="O11" s="2"/>
      <c r="P11" s="2"/>
    </row>
    <row r="12" spans="2:16" s="3" customFormat="1" ht="14.45" thickBot="1" x14ac:dyDescent="0.3">
      <c r="B12" s="134"/>
      <c r="C12" s="86"/>
      <c r="D12" s="47"/>
      <c r="E12" s="45"/>
      <c r="G12" s="2"/>
      <c r="H12" s="2"/>
      <c r="I12" s="2"/>
      <c r="J12" s="2"/>
      <c r="K12" s="2"/>
      <c r="L12" s="2"/>
      <c r="M12" s="2"/>
      <c r="N12" s="2"/>
      <c r="O12" s="2"/>
      <c r="P12" s="2"/>
    </row>
    <row r="13" spans="2:16" s="3" customFormat="1" ht="212.45" customHeight="1" thickBot="1" x14ac:dyDescent="0.3">
      <c r="B13" s="134"/>
      <c r="C13" s="81" t="s">
        <v>0</v>
      </c>
      <c r="D13" s="14" t="s">
        <v>669</v>
      </c>
      <c r="E13" s="45"/>
      <c r="G13" s="2"/>
      <c r="H13" s="2"/>
      <c r="I13" s="2"/>
      <c r="J13" s="2"/>
      <c r="K13" s="2"/>
      <c r="L13" s="2"/>
      <c r="M13" s="2"/>
      <c r="N13" s="2"/>
      <c r="O13" s="2"/>
      <c r="P13" s="2"/>
    </row>
    <row r="14" spans="2:16" s="3" customFormat="1" ht="13.9" x14ac:dyDescent="0.25">
      <c r="B14" s="134"/>
      <c r="C14" s="86"/>
      <c r="D14" s="47"/>
      <c r="E14" s="45"/>
      <c r="G14" s="2"/>
      <c r="H14" s="2" t="s">
        <v>1</v>
      </c>
      <c r="I14" s="2" t="s">
        <v>2</v>
      </c>
      <c r="J14" s="2"/>
      <c r="K14" s="2" t="s">
        <v>3</v>
      </c>
      <c r="L14" s="2" t="s">
        <v>4</v>
      </c>
      <c r="M14" s="2" t="s">
        <v>5</v>
      </c>
      <c r="N14" s="2" t="s">
        <v>6</v>
      </c>
      <c r="O14" s="2" t="s">
        <v>7</v>
      </c>
      <c r="P14" s="2" t="s">
        <v>8</v>
      </c>
    </row>
    <row r="15" spans="2:16" s="3" customFormat="1" ht="13.9" x14ac:dyDescent="0.25">
      <c r="B15" s="134"/>
      <c r="C15" s="82" t="s">
        <v>203</v>
      </c>
      <c r="D15" s="256" t="s">
        <v>704</v>
      </c>
      <c r="E15" s="45"/>
      <c r="G15" s="2"/>
      <c r="H15" s="4" t="s">
        <v>9</v>
      </c>
      <c r="I15" s="2" t="s">
        <v>10</v>
      </c>
      <c r="J15" s="2" t="s">
        <v>11</v>
      </c>
      <c r="K15" s="2" t="s">
        <v>12</v>
      </c>
      <c r="L15" s="2">
        <v>1</v>
      </c>
      <c r="M15" s="2">
        <v>1</v>
      </c>
      <c r="N15" s="2" t="s">
        <v>13</v>
      </c>
      <c r="O15" s="2" t="s">
        <v>14</v>
      </c>
      <c r="P15" s="2" t="s">
        <v>15</v>
      </c>
    </row>
    <row r="16" spans="2:16" s="3" customFormat="1" ht="25.9" customHeight="1" x14ac:dyDescent="0.25">
      <c r="B16" s="359" t="s">
        <v>270</v>
      </c>
      <c r="C16" s="360"/>
      <c r="D16" s="256" t="s">
        <v>670</v>
      </c>
      <c r="E16" s="45"/>
      <c r="G16" s="2"/>
      <c r="H16" s="4" t="s">
        <v>16</v>
      </c>
      <c r="I16" s="2" t="s">
        <v>17</v>
      </c>
      <c r="J16" s="2" t="s">
        <v>18</v>
      </c>
      <c r="K16" s="2" t="s">
        <v>19</v>
      </c>
      <c r="L16" s="2">
        <v>2</v>
      </c>
      <c r="M16" s="2">
        <v>2</v>
      </c>
      <c r="N16" s="2" t="s">
        <v>20</v>
      </c>
      <c r="O16" s="2" t="s">
        <v>21</v>
      </c>
      <c r="P16" s="2" t="s">
        <v>22</v>
      </c>
    </row>
    <row r="17" spans="2:16" s="3" customFormat="1" ht="13.9" x14ac:dyDescent="0.25">
      <c r="B17" s="134"/>
      <c r="C17" s="82" t="s">
        <v>209</v>
      </c>
      <c r="D17" s="15" t="s">
        <v>671</v>
      </c>
      <c r="E17" s="45"/>
      <c r="G17" s="2"/>
      <c r="H17" s="4" t="s">
        <v>23</v>
      </c>
      <c r="I17" s="2" t="s">
        <v>24</v>
      </c>
      <c r="J17" s="2"/>
      <c r="K17" s="2" t="s">
        <v>25</v>
      </c>
      <c r="L17" s="2">
        <v>3</v>
      </c>
      <c r="M17" s="2">
        <v>3</v>
      </c>
      <c r="N17" s="2" t="s">
        <v>26</v>
      </c>
      <c r="O17" s="2" t="s">
        <v>27</v>
      </c>
      <c r="P17" s="2" t="s">
        <v>28</v>
      </c>
    </row>
    <row r="18" spans="2:16" s="3" customFormat="1" ht="14.45" thickBot="1" x14ac:dyDescent="0.3">
      <c r="B18" s="135"/>
      <c r="C18" s="81" t="s">
        <v>204</v>
      </c>
      <c r="D18" s="128" t="s">
        <v>118</v>
      </c>
      <c r="E18" s="45"/>
      <c r="G18" s="2"/>
      <c r="H18" s="4" t="s">
        <v>29</v>
      </c>
      <c r="I18" s="2"/>
      <c r="J18" s="2"/>
      <c r="K18" s="2" t="s">
        <v>30</v>
      </c>
      <c r="L18" s="2">
        <v>5</v>
      </c>
      <c r="M18" s="2">
        <v>5</v>
      </c>
      <c r="N18" s="2" t="s">
        <v>31</v>
      </c>
      <c r="O18" s="2" t="s">
        <v>32</v>
      </c>
      <c r="P18" s="2" t="s">
        <v>33</v>
      </c>
    </row>
    <row r="19" spans="2:16" s="3" customFormat="1" ht="44.25" customHeight="1" thickBot="1" x14ac:dyDescent="0.3">
      <c r="B19" s="362" t="s">
        <v>205</v>
      </c>
      <c r="C19" s="363"/>
      <c r="D19" s="257" t="s">
        <v>672</v>
      </c>
      <c r="E19" s="45"/>
      <c r="G19" s="2"/>
      <c r="H19" s="4" t="s">
        <v>34</v>
      </c>
      <c r="I19" s="2"/>
      <c r="J19" s="2"/>
      <c r="K19" s="2" t="s">
        <v>35</v>
      </c>
      <c r="L19" s="2"/>
      <c r="M19" s="2"/>
      <c r="N19" s="2"/>
      <c r="O19" s="2" t="s">
        <v>36</v>
      </c>
      <c r="P19" s="2" t="s">
        <v>37</v>
      </c>
    </row>
    <row r="20" spans="2:16" s="3" customFormat="1" ht="13.9" x14ac:dyDescent="0.25">
      <c r="B20" s="134"/>
      <c r="C20" s="81"/>
      <c r="D20" s="47"/>
      <c r="E20" s="79"/>
      <c r="F20" s="4"/>
      <c r="G20" s="2"/>
      <c r="H20" s="2"/>
      <c r="J20" s="2"/>
      <c r="K20" s="2"/>
      <c r="L20" s="2"/>
      <c r="M20" s="2" t="s">
        <v>38</v>
      </c>
      <c r="N20" s="2" t="s">
        <v>39</v>
      </c>
    </row>
    <row r="21" spans="2:16" s="3" customFormat="1" x14ac:dyDescent="0.25">
      <c r="B21" s="134"/>
      <c r="C21" s="136" t="s">
        <v>208</v>
      </c>
      <c r="D21" s="47"/>
      <c r="E21" s="79"/>
      <c r="F21" s="4"/>
      <c r="G21" s="2"/>
      <c r="H21" s="2"/>
      <c r="J21" s="2"/>
      <c r="K21" s="2"/>
      <c r="L21" s="2"/>
      <c r="M21" s="2" t="s">
        <v>40</v>
      </c>
      <c r="N21" s="2" t="s">
        <v>41</v>
      </c>
    </row>
    <row r="22" spans="2:16" s="3" customFormat="1" ht="15.75" thickBot="1" x14ac:dyDescent="0.3">
      <c r="B22" s="134"/>
      <c r="C22" s="137" t="s">
        <v>211</v>
      </c>
      <c r="D22" s="47"/>
      <c r="E22" s="45"/>
      <c r="G22" s="2"/>
      <c r="H22" s="4" t="s">
        <v>42</v>
      </c>
      <c r="I22" s="2"/>
      <c r="J22" s="2"/>
      <c r="L22" s="2"/>
      <c r="M22" s="2"/>
      <c r="N22" s="2"/>
      <c r="O22" s="2" t="s">
        <v>43</v>
      </c>
      <c r="P22" s="2" t="s">
        <v>44</v>
      </c>
    </row>
    <row r="23" spans="2:16" s="3" customFormat="1" x14ac:dyDescent="0.25">
      <c r="B23" s="359" t="s">
        <v>210</v>
      </c>
      <c r="C23" s="360"/>
      <c r="D23" s="357" t="s">
        <v>674</v>
      </c>
      <c r="E23" s="45"/>
      <c r="G23" s="2"/>
      <c r="H23" s="4"/>
      <c r="I23" s="2"/>
      <c r="J23" s="2"/>
      <c r="L23" s="2"/>
      <c r="M23" s="2"/>
      <c r="N23" s="2"/>
      <c r="O23" s="2"/>
      <c r="P23" s="2"/>
    </row>
    <row r="24" spans="2:16" s="3" customFormat="1" ht="4.5" customHeight="1" thickBot="1" x14ac:dyDescent="0.3">
      <c r="B24" s="359"/>
      <c r="C24" s="360"/>
      <c r="D24" s="358"/>
      <c r="E24" s="45"/>
      <c r="G24" s="2"/>
      <c r="H24" s="4"/>
      <c r="I24" s="2"/>
      <c r="J24" s="2"/>
      <c r="L24" s="2"/>
      <c r="M24" s="2"/>
      <c r="N24" s="2"/>
      <c r="O24" s="2"/>
      <c r="P24" s="2"/>
    </row>
    <row r="25" spans="2:16" s="3" customFormat="1" ht="27.75" customHeight="1" x14ac:dyDescent="0.25">
      <c r="B25" s="359" t="s">
        <v>276</v>
      </c>
      <c r="C25" s="360"/>
      <c r="D25" s="259" t="s">
        <v>673</v>
      </c>
      <c r="E25" s="45"/>
      <c r="F25" s="2"/>
      <c r="G25" s="4"/>
      <c r="H25" s="2"/>
      <c r="I25" s="2"/>
      <c r="K25" s="2"/>
      <c r="L25" s="2"/>
      <c r="M25" s="2"/>
      <c r="N25" s="2" t="s">
        <v>45</v>
      </c>
      <c r="O25" s="2" t="s">
        <v>46</v>
      </c>
    </row>
    <row r="26" spans="2:16" s="3" customFormat="1" ht="22.9" customHeight="1" x14ac:dyDescent="0.25">
      <c r="B26" s="359" t="s">
        <v>212</v>
      </c>
      <c r="C26" s="360"/>
      <c r="D26" s="258" t="s">
        <v>675</v>
      </c>
      <c r="E26" s="45"/>
      <c r="F26" s="2"/>
      <c r="G26" s="4"/>
      <c r="H26" s="2"/>
      <c r="I26" s="2"/>
      <c r="K26" s="2"/>
      <c r="L26" s="2"/>
      <c r="M26" s="2"/>
      <c r="N26" s="2" t="s">
        <v>47</v>
      </c>
      <c r="O26" s="2" t="s">
        <v>48</v>
      </c>
    </row>
    <row r="27" spans="2:16" s="3" customFormat="1" ht="28.5" customHeight="1" x14ac:dyDescent="0.25">
      <c r="B27" s="359" t="s">
        <v>275</v>
      </c>
      <c r="C27" s="360"/>
      <c r="D27" s="260" t="s">
        <v>914</v>
      </c>
      <c r="E27" s="83"/>
      <c r="F27" s="2"/>
      <c r="G27" s="4"/>
      <c r="H27" s="2"/>
      <c r="I27" s="2"/>
      <c r="J27" s="2"/>
      <c r="K27" s="2"/>
      <c r="L27" s="2"/>
      <c r="M27" s="2"/>
      <c r="N27" s="2"/>
      <c r="O27" s="2"/>
    </row>
    <row r="28" spans="2:16" s="3" customFormat="1" ht="15.75" thickBot="1" x14ac:dyDescent="0.3">
      <c r="B28" s="134"/>
      <c r="C28" s="82" t="s">
        <v>278</v>
      </c>
      <c r="D28" s="261" t="s">
        <v>676</v>
      </c>
      <c r="E28" s="45"/>
      <c r="F28" s="2"/>
      <c r="G28" s="4"/>
      <c r="H28" s="2"/>
      <c r="I28" s="2"/>
      <c r="J28" s="2"/>
      <c r="K28" s="2"/>
      <c r="L28" s="2"/>
      <c r="M28" s="2"/>
      <c r="N28" s="2"/>
      <c r="O28" s="2"/>
    </row>
    <row r="29" spans="2:16" s="3" customFormat="1" x14ac:dyDescent="0.25">
      <c r="B29" s="134"/>
      <c r="C29" s="86"/>
      <c r="D29" s="84"/>
      <c r="E29" s="45"/>
      <c r="F29" s="2"/>
      <c r="G29" s="4"/>
      <c r="H29" s="2"/>
      <c r="I29" s="2"/>
      <c r="J29" s="2"/>
      <c r="K29" s="2"/>
      <c r="L29" s="2"/>
      <c r="M29" s="2"/>
      <c r="N29" s="2"/>
      <c r="O29" s="2"/>
    </row>
    <row r="30" spans="2:16" s="3" customFormat="1" ht="15.75" thickBot="1" x14ac:dyDescent="0.3">
      <c r="B30" s="134"/>
      <c r="C30" s="86"/>
      <c r="D30" s="85" t="s">
        <v>49</v>
      </c>
      <c r="E30" s="45"/>
      <c r="G30" s="2"/>
      <c r="H30" s="4" t="s">
        <v>50</v>
      </c>
      <c r="I30" s="2"/>
      <c r="J30" s="2"/>
      <c r="K30" s="2"/>
      <c r="L30" s="2"/>
      <c r="M30" s="2"/>
      <c r="N30" s="2"/>
      <c r="O30" s="2"/>
      <c r="P30" s="2"/>
    </row>
    <row r="31" spans="2:16" s="3" customFormat="1" ht="287.45" customHeight="1" x14ac:dyDescent="0.25">
      <c r="B31" s="134"/>
      <c r="C31" s="86"/>
      <c r="D31" s="266" t="s">
        <v>916</v>
      </c>
      <c r="E31" s="45"/>
      <c r="F31" s="5"/>
      <c r="G31" s="2"/>
      <c r="H31" s="4" t="s">
        <v>51</v>
      </c>
      <c r="I31" s="2"/>
      <c r="J31" s="2"/>
      <c r="K31" s="2"/>
      <c r="L31" s="2"/>
      <c r="M31" s="2"/>
      <c r="N31" s="2"/>
      <c r="O31" s="2"/>
      <c r="P31" s="2"/>
    </row>
    <row r="32" spans="2:16" s="3" customFormat="1" ht="16.899999999999999" customHeight="1" x14ac:dyDescent="0.25">
      <c r="B32" s="134"/>
      <c r="C32" s="86"/>
      <c r="D32" s="333" t="s">
        <v>912</v>
      </c>
      <c r="E32" s="45"/>
      <c r="F32" s="5"/>
      <c r="G32" s="2"/>
      <c r="H32" s="4"/>
      <c r="I32" s="2"/>
      <c r="J32" s="2"/>
      <c r="K32" s="2"/>
      <c r="L32" s="2"/>
      <c r="M32" s="2"/>
      <c r="N32" s="2"/>
      <c r="O32" s="2"/>
      <c r="P32" s="2"/>
    </row>
    <row r="33" spans="2:16" s="3" customFormat="1" x14ac:dyDescent="0.25">
      <c r="B33" s="134"/>
      <c r="C33" s="86"/>
      <c r="D33" s="333" t="s">
        <v>911</v>
      </c>
      <c r="E33" s="45"/>
      <c r="F33" s="5"/>
      <c r="G33" s="2"/>
      <c r="H33" s="4"/>
      <c r="I33" s="2"/>
      <c r="J33" s="2"/>
      <c r="K33" s="2"/>
      <c r="L33" s="2"/>
      <c r="M33" s="2"/>
      <c r="N33" s="2"/>
      <c r="O33" s="2"/>
      <c r="P33" s="2"/>
    </row>
    <row r="34" spans="2:16" s="3" customFormat="1" ht="21.6" customHeight="1" thickBot="1" x14ac:dyDescent="0.3">
      <c r="B34" s="134"/>
      <c r="C34" s="86"/>
      <c r="D34" s="265" t="s">
        <v>705</v>
      </c>
      <c r="E34" s="45"/>
      <c r="G34" s="2"/>
      <c r="H34" s="4"/>
      <c r="I34" s="2"/>
      <c r="J34" s="2"/>
      <c r="K34" s="2"/>
      <c r="L34" s="2"/>
      <c r="M34" s="2"/>
      <c r="N34" s="2"/>
      <c r="O34" s="2"/>
      <c r="P34" s="2"/>
    </row>
    <row r="35" spans="2:16" s="3" customFormat="1" ht="32.25" customHeight="1" thickBot="1" x14ac:dyDescent="0.3">
      <c r="B35" s="359" t="s">
        <v>52</v>
      </c>
      <c r="C35" s="361"/>
      <c r="D35" s="47"/>
      <c r="E35" s="45"/>
      <c r="G35" s="2"/>
      <c r="H35" s="4" t="s">
        <v>53</v>
      </c>
      <c r="I35" s="2"/>
      <c r="J35" s="2"/>
      <c r="K35" s="2"/>
      <c r="L35" s="2"/>
      <c r="M35" s="2"/>
      <c r="N35" s="2"/>
      <c r="O35" s="2"/>
      <c r="P35" s="2"/>
    </row>
    <row r="36" spans="2:16" s="3" customFormat="1" ht="17.25" customHeight="1" thickBot="1" x14ac:dyDescent="0.3">
      <c r="B36" s="134"/>
      <c r="C36" s="86"/>
      <c r="D36" s="262" t="s">
        <v>677</v>
      </c>
      <c r="E36" s="45"/>
      <c r="G36" s="2"/>
      <c r="H36" s="4" t="s">
        <v>54</v>
      </c>
      <c r="I36" s="2"/>
      <c r="J36" s="2"/>
      <c r="K36" s="2"/>
      <c r="L36" s="2"/>
      <c r="M36" s="2"/>
      <c r="N36" s="2"/>
      <c r="O36" s="2"/>
      <c r="P36" s="2"/>
    </row>
    <row r="37" spans="2:16" s="3" customFormat="1" x14ac:dyDescent="0.25">
      <c r="B37" s="134"/>
      <c r="C37" s="86"/>
      <c r="D37" s="47"/>
      <c r="E37" s="45"/>
      <c r="F37" s="5"/>
      <c r="G37" s="2"/>
      <c r="H37" s="4" t="s">
        <v>55</v>
      </c>
      <c r="I37" s="2"/>
      <c r="J37" s="2"/>
      <c r="K37" s="2"/>
      <c r="L37" s="2"/>
      <c r="M37" s="2"/>
      <c r="N37" s="2"/>
      <c r="O37" s="2"/>
      <c r="P37" s="2"/>
    </row>
    <row r="38" spans="2:16" s="3" customFormat="1" x14ac:dyDescent="0.25">
      <c r="B38" s="134"/>
      <c r="C38" s="138" t="s">
        <v>56</v>
      </c>
      <c r="D38" s="47"/>
      <c r="E38" s="45"/>
      <c r="G38" s="2"/>
      <c r="H38" s="4" t="s">
        <v>57</v>
      </c>
      <c r="I38" s="2"/>
      <c r="J38" s="2"/>
      <c r="K38" s="2"/>
      <c r="L38" s="2"/>
      <c r="M38" s="2"/>
      <c r="N38" s="2"/>
      <c r="O38" s="2"/>
      <c r="P38" s="2"/>
    </row>
    <row r="39" spans="2:16" s="3" customFormat="1" ht="31.5" customHeight="1" thickBot="1" x14ac:dyDescent="0.3">
      <c r="B39" s="359" t="s">
        <v>726</v>
      </c>
      <c r="C39" s="361"/>
      <c r="D39" s="47"/>
      <c r="E39" s="45"/>
      <c r="G39" s="2"/>
      <c r="H39" s="4" t="s">
        <v>58</v>
      </c>
      <c r="I39" s="2"/>
      <c r="J39" s="2"/>
      <c r="K39" s="2"/>
      <c r="L39" s="2"/>
      <c r="M39" s="2"/>
      <c r="N39" s="2"/>
      <c r="O39" s="2"/>
      <c r="P39" s="2"/>
    </row>
    <row r="40" spans="2:16" s="3" customFormat="1" x14ac:dyDescent="0.25">
      <c r="B40" s="134"/>
      <c r="C40" s="86" t="s">
        <v>59</v>
      </c>
      <c r="D40" s="17" t="s">
        <v>683</v>
      </c>
      <c r="E40" s="45"/>
      <c r="G40" s="2"/>
      <c r="H40" s="4" t="s">
        <v>60</v>
      </c>
      <c r="I40" s="2"/>
      <c r="J40" s="2"/>
      <c r="K40" s="2"/>
      <c r="L40" s="2"/>
      <c r="M40" s="2"/>
      <c r="N40" s="2"/>
      <c r="O40" s="2"/>
      <c r="P40" s="2"/>
    </row>
    <row r="41" spans="2:16" s="3" customFormat="1" x14ac:dyDescent="0.25">
      <c r="B41" s="134"/>
      <c r="C41" s="86" t="s">
        <v>61</v>
      </c>
      <c r="D41" s="263" t="s">
        <v>678</v>
      </c>
      <c r="E41" s="45"/>
      <c r="G41" s="2"/>
      <c r="H41" s="4" t="s">
        <v>62</v>
      </c>
      <c r="I41" s="2"/>
      <c r="J41" s="2"/>
      <c r="K41" s="2"/>
      <c r="L41" s="2"/>
      <c r="M41" s="2"/>
      <c r="N41" s="2"/>
      <c r="O41" s="2"/>
      <c r="P41" s="2"/>
    </row>
    <row r="42" spans="2:16" s="3" customFormat="1" ht="15.75" thickBot="1" x14ac:dyDescent="0.3">
      <c r="B42" s="134"/>
      <c r="C42" s="86" t="s">
        <v>63</v>
      </c>
      <c r="D42" s="18" t="s">
        <v>679</v>
      </c>
      <c r="E42" s="45"/>
      <c r="G42" s="2"/>
      <c r="H42" s="4" t="s">
        <v>64</v>
      </c>
      <c r="I42" s="2"/>
      <c r="J42" s="2"/>
      <c r="K42" s="2"/>
      <c r="L42" s="2"/>
      <c r="M42" s="2"/>
      <c r="N42" s="2"/>
      <c r="O42" s="2"/>
      <c r="P42" s="2"/>
    </row>
    <row r="43" spans="2:16" s="3" customFormat="1" ht="15" customHeight="1" thickBot="1" x14ac:dyDescent="0.3">
      <c r="B43" s="134"/>
      <c r="C43" s="82" t="s">
        <v>207</v>
      </c>
      <c r="D43" s="47"/>
      <c r="E43" s="45"/>
      <c r="G43" s="2"/>
      <c r="H43" s="4" t="s">
        <v>65</v>
      </c>
      <c r="I43" s="2"/>
      <c r="J43" s="2"/>
      <c r="K43" s="2"/>
      <c r="L43" s="2"/>
      <c r="M43" s="2"/>
      <c r="N43" s="2"/>
      <c r="O43" s="2"/>
      <c r="P43" s="2"/>
    </row>
    <row r="44" spans="2:16" s="3" customFormat="1" x14ac:dyDescent="0.25">
      <c r="B44" s="134"/>
      <c r="C44" s="86" t="s">
        <v>59</v>
      </c>
      <c r="D44" s="17" t="s">
        <v>741</v>
      </c>
      <c r="E44" s="45"/>
      <c r="G44" s="2"/>
      <c r="H44" s="4" t="s">
        <v>66</v>
      </c>
      <c r="I44" s="2"/>
      <c r="J44" s="2"/>
      <c r="K44" s="2"/>
      <c r="L44" s="2"/>
      <c r="M44" s="2"/>
      <c r="N44" s="2"/>
      <c r="O44" s="2"/>
      <c r="P44" s="2"/>
    </row>
    <row r="45" spans="2:16" s="3" customFormat="1" x14ac:dyDescent="0.25">
      <c r="B45" s="134"/>
      <c r="C45" s="86" t="s">
        <v>61</v>
      </c>
      <c r="D45" s="263" t="s">
        <v>680</v>
      </c>
      <c r="E45" s="45"/>
      <c r="G45" s="2"/>
      <c r="H45" s="4" t="s">
        <v>67</v>
      </c>
      <c r="I45" s="2"/>
      <c r="J45" s="2"/>
      <c r="K45" s="2"/>
      <c r="L45" s="2"/>
      <c r="M45" s="2"/>
      <c r="N45" s="2"/>
      <c r="O45" s="2"/>
      <c r="P45" s="2"/>
    </row>
    <row r="46" spans="2:16" s="3" customFormat="1" ht="15.75" thickBot="1" x14ac:dyDescent="0.3">
      <c r="B46" s="134"/>
      <c r="C46" s="86" t="s">
        <v>63</v>
      </c>
      <c r="D46" s="264" t="s">
        <v>679</v>
      </c>
      <c r="E46" s="45"/>
      <c r="G46" s="2"/>
      <c r="H46" s="4" t="s">
        <v>68</v>
      </c>
      <c r="I46" s="2"/>
      <c r="J46" s="2"/>
      <c r="K46" s="2"/>
      <c r="L46" s="2"/>
      <c r="M46" s="2"/>
      <c r="N46" s="2"/>
      <c r="O46" s="2"/>
      <c r="P46" s="2"/>
    </row>
    <row r="47" spans="2:16" s="3" customFormat="1" ht="15.75" thickBot="1" x14ac:dyDescent="0.3">
      <c r="B47" s="134"/>
      <c r="C47" s="82" t="s">
        <v>277</v>
      </c>
      <c r="D47" s="47"/>
      <c r="E47" s="45"/>
      <c r="G47" s="2"/>
      <c r="H47" s="4" t="s">
        <v>69</v>
      </c>
      <c r="I47" s="2"/>
      <c r="J47" s="2"/>
      <c r="K47" s="2"/>
      <c r="L47" s="2"/>
      <c r="M47" s="2"/>
      <c r="N47" s="2"/>
      <c r="O47" s="2"/>
      <c r="P47" s="2"/>
    </row>
    <row r="48" spans="2:16" s="3" customFormat="1" x14ac:dyDescent="0.25">
      <c r="B48" s="134"/>
      <c r="C48" s="86" t="s">
        <v>59</v>
      </c>
      <c r="D48" s="17" t="s">
        <v>751</v>
      </c>
      <c r="E48" s="45"/>
      <c r="G48" s="2"/>
      <c r="H48" s="4" t="s">
        <v>70</v>
      </c>
      <c r="I48" s="2"/>
      <c r="J48" s="2"/>
      <c r="K48" s="2"/>
      <c r="L48" s="2"/>
      <c r="M48" s="2"/>
      <c r="N48" s="2"/>
      <c r="O48" s="2"/>
      <c r="P48" s="2"/>
    </row>
    <row r="49" spans="1:16" s="3" customFormat="1" x14ac:dyDescent="0.25">
      <c r="B49" s="134"/>
      <c r="C49" s="86" t="s">
        <v>61</v>
      </c>
      <c r="D49" s="263" t="s">
        <v>752</v>
      </c>
      <c r="E49" s="45"/>
      <c r="G49" s="2"/>
      <c r="H49" s="4" t="s">
        <v>71</v>
      </c>
      <c r="I49" s="2"/>
      <c r="J49" s="2"/>
      <c r="K49" s="2"/>
      <c r="L49" s="2"/>
      <c r="M49" s="2"/>
      <c r="N49" s="2"/>
      <c r="O49" s="2"/>
      <c r="P49" s="2"/>
    </row>
    <row r="50" spans="1:16" ht="15.75" thickBot="1" x14ac:dyDescent="0.3">
      <c r="A50" s="3"/>
      <c r="B50" s="134"/>
      <c r="C50" s="86" t="s">
        <v>63</v>
      </c>
      <c r="D50" s="18" t="s">
        <v>753</v>
      </c>
      <c r="E50" s="45"/>
      <c r="H50" s="4" t="s">
        <v>72</v>
      </c>
    </row>
    <row r="51" spans="1:16" ht="15.75" thickBot="1" x14ac:dyDescent="0.3">
      <c r="B51" s="134"/>
      <c r="C51" s="82" t="s">
        <v>206</v>
      </c>
      <c r="D51" s="47"/>
      <c r="E51" s="45"/>
      <c r="H51" s="4" t="s">
        <v>73</v>
      </c>
    </row>
    <row r="52" spans="1:16" x14ac:dyDescent="0.25">
      <c r="B52" s="134"/>
      <c r="C52" s="86" t="s">
        <v>59</v>
      </c>
      <c r="D52" s="17" t="s">
        <v>684</v>
      </c>
      <c r="E52" s="45"/>
      <c r="H52" s="4" t="s">
        <v>74</v>
      </c>
    </row>
    <row r="53" spans="1:16" x14ac:dyDescent="0.25">
      <c r="B53" s="134"/>
      <c r="C53" s="86" t="s">
        <v>61</v>
      </c>
      <c r="D53" s="263" t="s">
        <v>681</v>
      </c>
      <c r="E53" s="45"/>
      <c r="H53" s="4" t="s">
        <v>75</v>
      </c>
    </row>
    <row r="54" spans="1:16" ht="15.75" thickBot="1" x14ac:dyDescent="0.3">
      <c r="B54" s="134"/>
      <c r="C54" s="86" t="s">
        <v>63</v>
      </c>
      <c r="D54" s="18" t="s">
        <v>682</v>
      </c>
      <c r="E54" s="45"/>
      <c r="H54" s="4" t="s">
        <v>76</v>
      </c>
    </row>
    <row r="55" spans="1:16" ht="15.75" thickBot="1" x14ac:dyDescent="0.3">
      <c r="B55" s="134"/>
      <c r="C55" s="82" t="s">
        <v>206</v>
      </c>
      <c r="D55" s="47"/>
      <c r="E55" s="45"/>
      <c r="H55" s="4" t="s">
        <v>77</v>
      </c>
    </row>
    <row r="56" spans="1:16" x14ac:dyDescent="0.25">
      <c r="B56" s="134"/>
      <c r="C56" s="86" t="s">
        <v>59</v>
      </c>
      <c r="D56" s="17" t="s">
        <v>913</v>
      </c>
      <c r="E56" s="45"/>
      <c r="H56" s="4" t="s">
        <v>78</v>
      </c>
    </row>
    <row r="57" spans="1:16" x14ac:dyDescent="0.25">
      <c r="B57" s="134"/>
      <c r="C57" s="86" t="s">
        <v>61</v>
      </c>
      <c r="D57" s="263" t="s">
        <v>754</v>
      </c>
      <c r="E57" s="45"/>
      <c r="H57" s="4" t="s">
        <v>79</v>
      </c>
    </row>
    <row r="58" spans="1:16" ht="15.75" thickBot="1" x14ac:dyDescent="0.3">
      <c r="B58" s="134"/>
      <c r="C58" s="86" t="s">
        <v>63</v>
      </c>
      <c r="D58" s="18" t="s">
        <v>755</v>
      </c>
      <c r="E58" s="45"/>
      <c r="H58" s="4" t="s">
        <v>80</v>
      </c>
    </row>
    <row r="59" spans="1:16" ht="15.75" thickBot="1" x14ac:dyDescent="0.3">
      <c r="B59" s="134"/>
      <c r="C59" s="82" t="s">
        <v>206</v>
      </c>
      <c r="D59" s="47"/>
      <c r="E59" s="45"/>
      <c r="H59" s="4" t="s">
        <v>81</v>
      </c>
    </row>
    <row r="60" spans="1:16" x14ac:dyDescent="0.25">
      <c r="B60" s="134"/>
      <c r="C60" s="86" t="s">
        <v>59</v>
      </c>
      <c r="D60" s="17"/>
      <c r="E60" s="45"/>
      <c r="H60" s="4" t="s">
        <v>82</v>
      </c>
    </row>
    <row r="61" spans="1:16" x14ac:dyDescent="0.25">
      <c r="B61" s="134"/>
      <c r="C61" s="86" t="s">
        <v>61</v>
      </c>
      <c r="D61" s="16"/>
      <c r="E61" s="45"/>
      <c r="H61" s="4" t="s">
        <v>83</v>
      </c>
    </row>
    <row r="62" spans="1:16" ht="15.75" thickBot="1" x14ac:dyDescent="0.3">
      <c r="B62" s="134"/>
      <c r="C62" s="86" t="s">
        <v>63</v>
      </c>
      <c r="D62" s="18"/>
      <c r="E62" s="45"/>
      <c r="H62" s="4" t="s">
        <v>84</v>
      </c>
    </row>
    <row r="63" spans="1:16" ht="15.75" thickBot="1" x14ac:dyDescent="0.3">
      <c r="B63" s="139"/>
      <c r="C63" s="140"/>
      <c r="D63" s="87"/>
      <c r="E63" s="56"/>
      <c r="H63" s="4" t="s">
        <v>85</v>
      </c>
    </row>
    <row r="64" spans="1:16" x14ac:dyDescent="0.25">
      <c r="H64" s="4" t="s">
        <v>86</v>
      </c>
    </row>
    <row r="65" spans="8:8" x14ac:dyDescent="0.25">
      <c r="H65" s="4" t="s">
        <v>87</v>
      </c>
    </row>
    <row r="66" spans="8:8" x14ac:dyDescent="0.25">
      <c r="H66" s="4" t="s">
        <v>88</v>
      </c>
    </row>
    <row r="67" spans="8:8" x14ac:dyDescent="0.25">
      <c r="H67" s="4" t="s">
        <v>89</v>
      </c>
    </row>
    <row r="68" spans="8:8" x14ac:dyDescent="0.25">
      <c r="H68" s="4" t="s">
        <v>90</v>
      </c>
    </row>
    <row r="69" spans="8:8" x14ac:dyDescent="0.25">
      <c r="H69" s="4" t="s">
        <v>91</v>
      </c>
    </row>
    <row r="70" spans="8:8" x14ac:dyDescent="0.25">
      <c r="H70" s="4" t="s">
        <v>92</v>
      </c>
    </row>
    <row r="71" spans="8:8" x14ac:dyDescent="0.25">
      <c r="H71" s="4" t="s">
        <v>93</v>
      </c>
    </row>
    <row r="72" spans="8:8" x14ac:dyDescent="0.25">
      <c r="H72" s="4" t="s">
        <v>94</v>
      </c>
    </row>
    <row r="73" spans="8:8" x14ac:dyDescent="0.25">
      <c r="H73" s="4" t="s">
        <v>95</v>
      </c>
    </row>
    <row r="74" spans="8:8" x14ac:dyDescent="0.25">
      <c r="H74" s="4" t="s">
        <v>96</v>
      </c>
    </row>
    <row r="75" spans="8:8" x14ac:dyDescent="0.25">
      <c r="H75" s="4" t="s">
        <v>97</v>
      </c>
    </row>
    <row r="76" spans="8:8" x14ac:dyDescent="0.25">
      <c r="H76" s="4" t="s">
        <v>98</v>
      </c>
    </row>
    <row r="77" spans="8:8" x14ac:dyDescent="0.25">
      <c r="H77" s="4" t="s">
        <v>99</v>
      </c>
    </row>
    <row r="78" spans="8:8" x14ac:dyDescent="0.25">
      <c r="H78" s="4" t="s">
        <v>100</v>
      </c>
    </row>
    <row r="79" spans="8:8" x14ac:dyDescent="0.25">
      <c r="H79" s="4" t="s">
        <v>101</v>
      </c>
    </row>
    <row r="80" spans="8:8" x14ac:dyDescent="0.25">
      <c r="H80" s="4" t="s">
        <v>102</v>
      </c>
    </row>
    <row r="81" spans="8:8" x14ac:dyDescent="0.25">
      <c r="H81" s="4" t="s">
        <v>103</v>
      </c>
    </row>
    <row r="82" spans="8:8" x14ac:dyDescent="0.25">
      <c r="H82" s="4" t="s">
        <v>104</v>
      </c>
    </row>
    <row r="83" spans="8:8" x14ac:dyDescent="0.25">
      <c r="H83" s="4" t="s">
        <v>105</v>
      </c>
    </row>
    <row r="84" spans="8:8" x14ac:dyDescent="0.25">
      <c r="H84" s="4" t="s">
        <v>106</v>
      </c>
    </row>
    <row r="85" spans="8:8" x14ac:dyDescent="0.25">
      <c r="H85" s="4" t="s">
        <v>107</v>
      </c>
    </row>
    <row r="86" spans="8:8" x14ac:dyDescent="0.25">
      <c r="H86" s="4" t="s">
        <v>108</v>
      </c>
    </row>
    <row r="87" spans="8:8" x14ac:dyDescent="0.25">
      <c r="H87" s="4" t="s">
        <v>109</v>
      </c>
    </row>
    <row r="88" spans="8:8" x14ac:dyDescent="0.25">
      <c r="H88" s="4" t="s">
        <v>110</v>
      </c>
    </row>
    <row r="89" spans="8:8" x14ac:dyDescent="0.25">
      <c r="H89" s="4" t="s">
        <v>111</v>
      </c>
    </row>
    <row r="90" spans="8:8" x14ac:dyDescent="0.25">
      <c r="H90" s="4" t="s">
        <v>112</v>
      </c>
    </row>
    <row r="91" spans="8:8" x14ac:dyDescent="0.25">
      <c r="H91" s="4" t="s">
        <v>113</v>
      </c>
    </row>
    <row r="92" spans="8:8" x14ac:dyDescent="0.25">
      <c r="H92" s="4" t="s">
        <v>114</v>
      </c>
    </row>
    <row r="93" spans="8:8" x14ac:dyDescent="0.25">
      <c r="H93" s="4" t="s">
        <v>115</v>
      </c>
    </row>
    <row r="94" spans="8:8" x14ac:dyDescent="0.25">
      <c r="H94" s="4" t="s">
        <v>116</v>
      </c>
    </row>
    <row r="95" spans="8:8" x14ac:dyDescent="0.25">
      <c r="H95" s="4" t="s">
        <v>117</v>
      </c>
    </row>
    <row r="96" spans="8:8" x14ac:dyDescent="0.25">
      <c r="H96" s="4" t="s">
        <v>118</v>
      </c>
    </row>
    <row r="97" spans="8:8" x14ac:dyDescent="0.25">
      <c r="H97" s="4" t="s">
        <v>119</v>
      </c>
    </row>
    <row r="98" spans="8:8" x14ac:dyDescent="0.25">
      <c r="H98" s="4" t="s">
        <v>120</v>
      </c>
    </row>
    <row r="99" spans="8:8" x14ac:dyDescent="0.25">
      <c r="H99" s="4" t="s">
        <v>121</v>
      </c>
    </row>
    <row r="100" spans="8:8" x14ac:dyDescent="0.25">
      <c r="H100" s="4" t="s">
        <v>122</v>
      </c>
    </row>
    <row r="101" spans="8:8" x14ac:dyDescent="0.25">
      <c r="H101" s="4" t="s">
        <v>123</v>
      </c>
    </row>
    <row r="102" spans="8:8" x14ac:dyDescent="0.25">
      <c r="H102" s="4" t="s">
        <v>124</v>
      </c>
    </row>
    <row r="103" spans="8:8" x14ac:dyDescent="0.25">
      <c r="H103" s="4" t="s">
        <v>125</v>
      </c>
    </row>
    <row r="104" spans="8:8" x14ac:dyDescent="0.25">
      <c r="H104" s="4" t="s">
        <v>126</v>
      </c>
    </row>
    <row r="105" spans="8:8" x14ac:dyDescent="0.25">
      <c r="H105" s="4" t="s">
        <v>127</v>
      </c>
    </row>
    <row r="106" spans="8:8" x14ac:dyDescent="0.25">
      <c r="H106" s="4" t="s">
        <v>128</v>
      </c>
    </row>
    <row r="107" spans="8:8" x14ac:dyDescent="0.25">
      <c r="H107" s="4" t="s">
        <v>129</v>
      </c>
    </row>
    <row r="108" spans="8:8" x14ac:dyDescent="0.25">
      <c r="H108" s="4" t="s">
        <v>130</v>
      </c>
    </row>
    <row r="109" spans="8:8" x14ac:dyDescent="0.25">
      <c r="H109" s="4" t="s">
        <v>131</v>
      </c>
    </row>
    <row r="110" spans="8:8" x14ac:dyDescent="0.25">
      <c r="H110" s="4" t="s">
        <v>132</v>
      </c>
    </row>
    <row r="111" spans="8:8" x14ac:dyDescent="0.25">
      <c r="H111" s="4" t="s">
        <v>133</v>
      </c>
    </row>
    <row r="112" spans="8:8" x14ac:dyDescent="0.25">
      <c r="H112" s="4" t="s">
        <v>134</v>
      </c>
    </row>
    <row r="113" spans="8:8" x14ac:dyDescent="0.25">
      <c r="H113" s="4" t="s">
        <v>135</v>
      </c>
    </row>
    <row r="114" spans="8:8" x14ac:dyDescent="0.25">
      <c r="H114" s="4" t="s">
        <v>136</v>
      </c>
    </row>
    <row r="115" spans="8:8" x14ac:dyDescent="0.25">
      <c r="H115" s="4" t="s">
        <v>137</v>
      </c>
    </row>
    <row r="116" spans="8:8" x14ac:dyDescent="0.25">
      <c r="H116" s="4" t="s">
        <v>138</v>
      </c>
    </row>
    <row r="117" spans="8:8" x14ac:dyDescent="0.25">
      <c r="H117" s="4" t="s">
        <v>139</v>
      </c>
    </row>
    <row r="118" spans="8:8" x14ac:dyDescent="0.25">
      <c r="H118" s="4" t="s">
        <v>140</v>
      </c>
    </row>
    <row r="119" spans="8:8" x14ac:dyDescent="0.25">
      <c r="H119" s="4" t="s">
        <v>141</v>
      </c>
    </row>
    <row r="120" spans="8:8" x14ac:dyDescent="0.25">
      <c r="H120" s="4" t="s">
        <v>142</v>
      </c>
    </row>
    <row r="121" spans="8:8" x14ac:dyDescent="0.25">
      <c r="H121" s="4" t="s">
        <v>143</v>
      </c>
    </row>
    <row r="122" spans="8:8" x14ac:dyDescent="0.25">
      <c r="H122" s="4" t="s">
        <v>144</v>
      </c>
    </row>
    <row r="123" spans="8:8" x14ac:dyDescent="0.25">
      <c r="H123" s="4" t="s">
        <v>145</v>
      </c>
    </row>
    <row r="124" spans="8:8" x14ac:dyDescent="0.25">
      <c r="H124" s="4" t="s">
        <v>146</v>
      </c>
    </row>
    <row r="125" spans="8:8" x14ac:dyDescent="0.25">
      <c r="H125" s="4" t="s">
        <v>147</v>
      </c>
    </row>
    <row r="126" spans="8:8" x14ac:dyDescent="0.25">
      <c r="H126" s="4" t="s">
        <v>148</v>
      </c>
    </row>
    <row r="127" spans="8:8" x14ac:dyDescent="0.25">
      <c r="H127" s="4" t="s">
        <v>149</v>
      </c>
    </row>
    <row r="128" spans="8:8" x14ac:dyDescent="0.25">
      <c r="H128" s="4" t="s">
        <v>150</v>
      </c>
    </row>
    <row r="129" spans="8:8" x14ac:dyDescent="0.25">
      <c r="H129" s="4" t="s">
        <v>151</v>
      </c>
    </row>
    <row r="130" spans="8:8" x14ac:dyDescent="0.25">
      <c r="H130" s="4" t="s">
        <v>152</v>
      </c>
    </row>
    <row r="131" spans="8:8" x14ac:dyDescent="0.25">
      <c r="H131" s="4" t="s">
        <v>153</v>
      </c>
    </row>
    <row r="132" spans="8:8" x14ac:dyDescent="0.25">
      <c r="H132" s="4" t="s">
        <v>154</v>
      </c>
    </row>
    <row r="133" spans="8:8" x14ac:dyDescent="0.25">
      <c r="H133" s="4" t="s">
        <v>155</v>
      </c>
    </row>
    <row r="134" spans="8:8" x14ac:dyDescent="0.25">
      <c r="H134" s="4" t="s">
        <v>156</v>
      </c>
    </row>
    <row r="135" spans="8:8" x14ac:dyDescent="0.25">
      <c r="H135" s="4" t="s">
        <v>157</v>
      </c>
    </row>
    <row r="136" spans="8:8" x14ac:dyDescent="0.25">
      <c r="H136" s="4" t="s">
        <v>158</v>
      </c>
    </row>
    <row r="137" spans="8:8" x14ac:dyDescent="0.25">
      <c r="H137" s="4" t="s">
        <v>159</v>
      </c>
    </row>
    <row r="138" spans="8:8" x14ac:dyDescent="0.25">
      <c r="H138" s="4" t="s">
        <v>160</v>
      </c>
    </row>
    <row r="139" spans="8:8" x14ac:dyDescent="0.25">
      <c r="H139" s="4" t="s">
        <v>161</v>
      </c>
    </row>
    <row r="140" spans="8:8" x14ac:dyDescent="0.25">
      <c r="H140" s="4" t="s">
        <v>162</v>
      </c>
    </row>
    <row r="141" spans="8:8" x14ac:dyDescent="0.25">
      <c r="H141" s="4" t="s">
        <v>163</v>
      </c>
    </row>
    <row r="142" spans="8:8" x14ac:dyDescent="0.25">
      <c r="H142" s="4" t="s">
        <v>164</v>
      </c>
    </row>
    <row r="143" spans="8:8" x14ac:dyDescent="0.25">
      <c r="H143" s="4" t="s">
        <v>165</v>
      </c>
    </row>
    <row r="144" spans="8:8" x14ac:dyDescent="0.25">
      <c r="H144" s="4" t="s">
        <v>166</v>
      </c>
    </row>
    <row r="145" spans="8:8" x14ac:dyDescent="0.25">
      <c r="H145" s="4" t="s">
        <v>167</v>
      </c>
    </row>
    <row r="146" spans="8:8" x14ac:dyDescent="0.25">
      <c r="H146" s="4" t="s">
        <v>168</v>
      </c>
    </row>
    <row r="147" spans="8:8" x14ac:dyDescent="0.25">
      <c r="H147" s="4" t="s">
        <v>169</v>
      </c>
    </row>
    <row r="148" spans="8:8" x14ac:dyDescent="0.25">
      <c r="H148" s="4" t="s">
        <v>170</v>
      </c>
    </row>
    <row r="149" spans="8:8" x14ac:dyDescent="0.25">
      <c r="H149" s="4" t="s">
        <v>171</v>
      </c>
    </row>
    <row r="150" spans="8:8" x14ac:dyDescent="0.25">
      <c r="H150" s="4" t="s">
        <v>172</v>
      </c>
    </row>
    <row r="151" spans="8:8" x14ac:dyDescent="0.25">
      <c r="H151" s="4" t="s">
        <v>173</v>
      </c>
    </row>
    <row r="152" spans="8:8" x14ac:dyDescent="0.25">
      <c r="H152" s="4" t="s">
        <v>174</v>
      </c>
    </row>
    <row r="153" spans="8:8" x14ac:dyDescent="0.25">
      <c r="H153" s="4" t="s">
        <v>175</v>
      </c>
    </row>
    <row r="154" spans="8:8" x14ac:dyDescent="0.25">
      <c r="H154" s="4" t="s">
        <v>176</v>
      </c>
    </row>
    <row r="155" spans="8:8" x14ac:dyDescent="0.25">
      <c r="H155" s="4" t="s">
        <v>177</v>
      </c>
    </row>
    <row r="156" spans="8:8" x14ac:dyDescent="0.25">
      <c r="H156" s="4" t="s">
        <v>178</v>
      </c>
    </row>
    <row r="157" spans="8:8" x14ac:dyDescent="0.25">
      <c r="H157" s="4" t="s">
        <v>179</v>
      </c>
    </row>
    <row r="158" spans="8:8" x14ac:dyDescent="0.25">
      <c r="H158" s="4" t="s">
        <v>180</v>
      </c>
    </row>
    <row r="159" spans="8:8" x14ac:dyDescent="0.25">
      <c r="H159" s="4" t="s">
        <v>181</v>
      </c>
    </row>
    <row r="160" spans="8:8" x14ac:dyDescent="0.25">
      <c r="H160" s="4" t="s">
        <v>182</v>
      </c>
    </row>
    <row r="161" spans="8:8" x14ac:dyDescent="0.25">
      <c r="H161" s="4" t="s">
        <v>183</v>
      </c>
    </row>
    <row r="162" spans="8:8" x14ac:dyDescent="0.25">
      <c r="H162" s="4" t="s">
        <v>184</v>
      </c>
    </row>
    <row r="163" spans="8:8" x14ac:dyDescent="0.25">
      <c r="H163" s="4" t="s">
        <v>185</v>
      </c>
    </row>
    <row r="164" spans="8:8" x14ac:dyDescent="0.25">
      <c r="H164" s="4" t="s">
        <v>186</v>
      </c>
    </row>
    <row r="165" spans="8:8" x14ac:dyDescent="0.25">
      <c r="H165" s="4" t="s">
        <v>187</v>
      </c>
    </row>
    <row r="166" spans="8:8" x14ac:dyDescent="0.25">
      <c r="H166" s="4" t="s">
        <v>188</v>
      </c>
    </row>
    <row r="167" spans="8:8" x14ac:dyDescent="0.25">
      <c r="H167" s="4" t="s">
        <v>189</v>
      </c>
    </row>
    <row r="168" spans="8:8" x14ac:dyDescent="0.25">
      <c r="H168" s="4" t="s">
        <v>190</v>
      </c>
    </row>
    <row r="169" spans="8:8" x14ac:dyDescent="0.25">
      <c r="H169" s="4" t="s">
        <v>191</v>
      </c>
    </row>
    <row r="170" spans="8:8" x14ac:dyDescent="0.25">
      <c r="H170" s="4" t="s">
        <v>192</v>
      </c>
    </row>
    <row r="171" spans="8:8" x14ac:dyDescent="0.25">
      <c r="H171" s="4" t="s">
        <v>193</v>
      </c>
    </row>
    <row r="172" spans="8:8" x14ac:dyDescent="0.25">
      <c r="H172" s="4" t="s">
        <v>194</v>
      </c>
    </row>
    <row r="173" spans="8:8" x14ac:dyDescent="0.25">
      <c r="H173" s="4" t="s">
        <v>195</v>
      </c>
    </row>
    <row r="174" spans="8:8" x14ac:dyDescent="0.25">
      <c r="H174" s="4" t="s">
        <v>196</v>
      </c>
    </row>
    <row r="175" spans="8:8" x14ac:dyDescent="0.25">
      <c r="H175" s="4" t="s">
        <v>197</v>
      </c>
    </row>
    <row r="176" spans="8:8" x14ac:dyDescent="0.25">
      <c r="H176" s="4" t="s">
        <v>198</v>
      </c>
    </row>
    <row r="177" spans="8:8" x14ac:dyDescent="0.25">
      <c r="H177" s="4" t="s">
        <v>199</v>
      </c>
    </row>
    <row r="178" spans="8:8" x14ac:dyDescent="0.25">
      <c r="H178" s="4" t="s">
        <v>200</v>
      </c>
    </row>
    <row r="179" spans="8:8" x14ac:dyDescent="0.25">
      <c r="H179" s="4" t="s">
        <v>201</v>
      </c>
    </row>
    <row r="180" spans="8:8" x14ac:dyDescent="0.25">
      <c r="H180" s="4" t="s">
        <v>202</v>
      </c>
    </row>
  </sheetData>
  <mergeCells count="9">
    <mergeCell ref="D23:D24"/>
    <mergeCell ref="B16:C16"/>
    <mergeCell ref="B27:C27"/>
    <mergeCell ref="B39:C39"/>
    <mergeCell ref="B26:C26"/>
    <mergeCell ref="B19:C19"/>
    <mergeCell ref="B23:C24"/>
    <mergeCell ref="B25:C25"/>
    <mergeCell ref="B35:C35"/>
  </mergeCells>
  <dataValidations count="5">
    <dataValidation type="list" allowBlank="1" showInputMessage="1" showErrorMessage="1" sqref="D65537">
      <formula1>$P$15:$P$26</formula1>
    </dataValidation>
    <dataValidation type="list" allowBlank="1" showInputMessage="1" showErrorMessage="1" sqref="IV65535">
      <formula1>$K$15:$K$19</formula1>
    </dataValidation>
    <dataValidation type="list" allowBlank="1" showInputMessage="1" showErrorMessage="1" sqref="D65536">
      <formula1>$O$15:$O$26</formula1>
    </dataValidation>
    <dataValidation type="list" allowBlank="1" showInputMessage="1" showErrorMessage="1" sqref="IV65528 D65528">
      <formula1>$I$15:$I$17</formula1>
    </dataValidation>
    <dataValidation type="list" allowBlank="1" showInputMessage="1" showErrorMessage="1" sqref="IV65529:IV65533 D65529:D65533">
      <formula1>$H$15:$H$180</formula1>
    </dataValidation>
  </dataValidations>
  <hyperlinks>
    <hyperlink ref="D36" r:id="rId1"/>
    <hyperlink ref="D34" r:id="rId2"/>
    <hyperlink ref="D45" r:id="rId3"/>
    <hyperlink ref="D53" r:id="rId4"/>
    <hyperlink ref="D41" r:id="rId5"/>
    <hyperlink ref="D33" r:id="rId6"/>
    <hyperlink ref="D32" r:id="rId7"/>
  </hyperlinks>
  <pageMargins left="0.7" right="0.7" top="0.75" bottom="0.75" header="0.3" footer="0.3"/>
  <pageSetup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83"/>
  <sheetViews>
    <sheetView topLeftCell="A64" workbookViewId="0">
      <selection activeCell="A43" sqref="A43:XFD43"/>
    </sheetView>
  </sheetViews>
  <sheetFormatPr defaultColWidth="9.140625" defaultRowHeight="15" x14ac:dyDescent="0.25"/>
  <cols>
    <col min="1" max="1" width="1.42578125" style="20" customWidth="1"/>
    <col min="2" max="2" width="1.5703125" style="19" customWidth="1"/>
    <col min="3" max="3" width="10.28515625" style="19" customWidth="1"/>
    <col min="4" max="4" width="24.5703125" style="19" customWidth="1"/>
    <col min="5" max="5" width="39.5703125" style="20" customWidth="1"/>
    <col min="6" max="6" width="25.5703125" style="20" customWidth="1"/>
    <col min="7" max="7" width="19.140625" style="20" customWidth="1"/>
    <col min="8" max="8" width="1.140625" style="20" customWidth="1"/>
    <col min="9" max="9" width="1.42578125" style="20" customWidth="1"/>
    <col min="10" max="10" width="44.28515625" style="20" customWidth="1"/>
    <col min="11" max="11" width="21" style="20" customWidth="1"/>
    <col min="12" max="12" width="12.7109375" style="20" bestFit="1" customWidth="1"/>
    <col min="13" max="23" width="9.140625" style="20"/>
    <col min="24" max="24" width="10.140625" style="20" bestFit="1" customWidth="1"/>
    <col min="25" max="16384" width="9.140625" style="20"/>
  </cols>
  <sheetData>
    <row r="1" spans="2:25" ht="14.45" thickBot="1" x14ac:dyDescent="0.3">
      <c r="X1" s="321">
        <f>2015156+1915156</f>
        <v>3930312</v>
      </c>
      <c r="Y1" s="322"/>
    </row>
    <row r="2" spans="2:25" ht="14.45" thickBot="1" x14ac:dyDescent="0.3">
      <c r="B2" s="65"/>
      <c r="C2" s="66"/>
      <c r="D2" s="66"/>
      <c r="E2" s="67"/>
      <c r="F2" s="67"/>
      <c r="G2" s="67"/>
      <c r="H2" s="68"/>
    </row>
    <row r="3" spans="2:25" ht="21" thickBot="1" x14ac:dyDescent="0.4">
      <c r="B3" s="69"/>
      <c r="C3" s="378" t="s">
        <v>893</v>
      </c>
      <c r="D3" s="379"/>
      <c r="E3" s="379"/>
      <c r="F3" s="379"/>
      <c r="G3" s="380"/>
      <c r="H3" s="70"/>
    </row>
    <row r="4" spans="2:25" ht="13.9" x14ac:dyDescent="0.25">
      <c r="B4" s="384"/>
      <c r="C4" s="385"/>
      <c r="D4" s="385"/>
      <c r="E4" s="385"/>
      <c r="F4" s="385"/>
      <c r="G4" s="72"/>
      <c r="H4" s="70"/>
    </row>
    <row r="5" spans="2:25" ht="13.9" x14ac:dyDescent="0.25">
      <c r="B5" s="71"/>
      <c r="C5" s="383"/>
      <c r="D5" s="383"/>
      <c r="E5" s="383"/>
      <c r="F5" s="383"/>
      <c r="G5" s="72"/>
      <c r="H5" s="70"/>
    </row>
    <row r="6" spans="2:25" ht="14.45" thickBot="1" x14ac:dyDescent="0.3">
      <c r="B6" s="71"/>
      <c r="C6" s="46"/>
      <c r="D6" s="50"/>
      <c r="E6" s="47"/>
      <c r="F6" s="72"/>
      <c r="G6" s="72"/>
      <c r="H6" s="70"/>
      <c r="K6" s="343"/>
    </row>
    <row r="7" spans="2:25" ht="29.45" customHeight="1" thickBot="1" x14ac:dyDescent="0.3">
      <c r="B7" s="71"/>
      <c r="C7" s="369" t="s">
        <v>234</v>
      </c>
      <c r="D7" s="369"/>
      <c r="E7" s="364">
        <v>3930312</v>
      </c>
      <c r="F7" s="365"/>
      <c r="G7" s="72"/>
      <c r="H7" s="70"/>
      <c r="J7" s="334"/>
      <c r="K7" s="343"/>
    </row>
    <row r="8" spans="2:25" ht="27.75" customHeight="1" thickBot="1" x14ac:dyDescent="0.3">
      <c r="B8" s="71"/>
      <c r="C8" s="372" t="s">
        <v>247</v>
      </c>
      <c r="D8" s="372"/>
      <c r="E8" s="372"/>
      <c r="F8" s="372"/>
      <c r="G8" s="72"/>
      <c r="H8" s="70"/>
    </row>
    <row r="9" spans="2:25" ht="23.45" customHeight="1" thickBot="1" x14ac:dyDescent="0.3">
      <c r="B9" s="71"/>
      <c r="C9" s="382" t="s">
        <v>958</v>
      </c>
      <c r="D9" s="382"/>
      <c r="E9" s="364">
        <v>1999831</v>
      </c>
      <c r="F9" s="365"/>
      <c r="G9" s="72"/>
      <c r="H9" s="70"/>
      <c r="J9" s="345">
        <f>E9/E7</f>
        <v>0.50882245480765909</v>
      </c>
      <c r="L9" s="343"/>
    </row>
    <row r="10" spans="2:25" ht="118.5" customHeight="1" thickBot="1" x14ac:dyDescent="0.3">
      <c r="B10" s="71"/>
      <c r="C10" s="369" t="s">
        <v>235</v>
      </c>
      <c r="D10" s="369"/>
      <c r="E10" s="370" t="s">
        <v>943</v>
      </c>
      <c r="F10" s="371"/>
      <c r="G10" s="72"/>
      <c r="H10" s="70"/>
      <c r="J10" s="323"/>
      <c r="K10" s="343"/>
      <c r="L10" s="344"/>
    </row>
    <row r="11" spans="2:25" ht="14.45" thickBot="1" x14ac:dyDescent="0.3">
      <c r="B11" s="71"/>
      <c r="C11" s="50"/>
      <c r="D11" s="50"/>
      <c r="E11" s="72"/>
      <c r="F11" s="72"/>
      <c r="G11" s="72"/>
      <c r="H11" s="70"/>
      <c r="J11" s="21"/>
      <c r="K11" s="301"/>
    </row>
    <row r="12" spans="2:25" ht="18.75" customHeight="1" thickBot="1" x14ac:dyDescent="0.3">
      <c r="B12" s="71"/>
      <c r="C12" s="369" t="s">
        <v>307</v>
      </c>
      <c r="D12" s="369"/>
      <c r="E12" s="387"/>
      <c r="F12" s="388"/>
      <c r="G12" s="72"/>
      <c r="H12" s="70"/>
      <c r="J12" s="21"/>
      <c r="K12" s="300"/>
    </row>
    <row r="13" spans="2:25" ht="15" customHeight="1" x14ac:dyDescent="0.25">
      <c r="B13" s="71"/>
      <c r="C13" s="386" t="s">
        <v>306</v>
      </c>
      <c r="D13" s="386"/>
      <c r="E13" s="386"/>
      <c r="F13" s="386"/>
      <c r="G13" s="72"/>
      <c r="H13" s="70"/>
      <c r="J13" s="21"/>
      <c r="K13" s="300"/>
      <c r="L13" s="300"/>
    </row>
    <row r="14" spans="2:25" ht="15" customHeight="1" x14ac:dyDescent="0.25">
      <c r="B14" s="71"/>
      <c r="C14" s="150"/>
      <c r="D14" s="150"/>
      <c r="E14" s="150"/>
      <c r="F14" s="150"/>
      <c r="G14" s="72"/>
      <c r="H14" s="70"/>
      <c r="K14" s="308"/>
    </row>
    <row r="15" spans="2:25" ht="14.45" thickBot="1" x14ac:dyDescent="0.3">
      <c r="B15" s="71"/>
      <c r="C15" s="369" t="s">
        <v>217</v>
      </c>
      <c r="D15" s="369"/>
      <c r="E15" s="72"/>
      <c r="F15" s="72"/>
      <c r="G15" s="72"/>
      <c r="H15" s="70"/>
      <c r="K15" s="309"/>
    </row>
    <row r="16" spans="2:25" ht="50.1" customHeight="1" x14ac:dyDescent="0.25">
      <c r="B16" s="71"/>
      <c r="C16" s="369" t="s">
        <v>742</v>
      </c>
      <c r="D16" s="369"/>
      <c r="E16" s="142" t="s">
        <v>218</v>
      </c>
      <c r="F16" s="143" t="s">
        <v>219</v>
      </c>
      <c r="G16" s="72"/>
      <c r="H16" s="70"/>
      <c r="J16" s="334"/>
    </row>
    <row r="17" spans="2:11" ht="79.5" customHeight="1" x14ac:dyDescent="0.25">
      <c r="B17" s="71"/>
      <c r="C17" s="50"/>
      <c r="D17" s="50"/>
      <c r="E17" s="23" t="s">
        <v>739</v>
      </c>
      <c r="F17" s="290">
        <v>55557.995085364302</v>
      </c>
      <c r="G17" s="72"/>
      <c r="H17" s="70"/>
      <c r="K17" s="300"/>
    </row>
    <row r="18" spans="2:11" ht="36" customHeight="1" x14ac:dyDescent="0.25">
      <c r="B18" s="71"/>
      <c r="C18" s="50"/>
      <c r="D18" s="50"/>
      <c r="E18" s="23" t="s">
        <v>685</v>
      </c>
      <c r="F18" s="290">
        <v>12402.334677767867</v>
      </c>
      <c r="G18" s="72"/>
      <c r="H18" s="70"/>
      <c r="K18" s="300"/>
    </row>
    <row r="19" spans="2:11" ht="35.450000000000003" customHeight="1" x14ac:dyDescent="0.25">
      <c r="B19" s="71"/>
      <c r="C19" s="50"/>
      <c r="D19" s="50"/>
      <c r="E19" s="23" t="s">
        <v>686</v>
      </c>
      <c r="F19" s="290"/>
      <c r="G19" s="72"/>
      <c r="H19" s="70"/>
      <c r="K19" s="300"/>
    </row>
    <row r="20" spans="2:11" ht="71.25" customHeight="1" x14ac:dyDescent="0.25">
      <c r="B20" s="71"/>
      <c r="C20" s="50"/>
      <c r="D20" s="50"/>
      <c r="E20" s="23" t="s">
        <v>687</v>
      </c>
      <c r="F20" s="290"/>
      <c r="G20" s="72"/>
      <c r="H20" s="70"/>
      <c r="K20" s="300"/>
    </row>
    <row r="21" spans="2:11" ht="78" customHeight="1" x14ac:dyDescent="0.25">
      <c r="B21" s="71"/>
      <c r="C21" s="50"/>
      <c r="D21" s="50"/>
      <c r="E21" s="23" t="s">
        <v>688</v>
      </c>
      <c r="F21" s="290"/>
      <c r="G21" s="72"/>
      <c r="H21" s="70"/>
      <c r="K21" s="300"/>
    </row>
    <row r="22" spans="2:11" ht="59.25" customHeight="1" x14ac:dyDescent="0.25">
      <c r="B22" s="71"/>
      <c r="C22" s="50"/>
      <c r="D22" s="50"/>
      <c r="E22" s="23" t="s">
        <v>733</v>
      </c>
      <c r="F22" s="290"/>
      <c r="G22" s="72"/>
      <c r="H22" s="70"/>
      <c r="K22" s="300"/>
    </row>
    <row r="23" spans="2:11" ht="71.25" customHeight="1" x14ac:dyDescent="0.25">
      <c r="B23" s="71"/>
      <c r="C23" s="50"/>
      <c r="D23" s="50"/>
      <c r="E23" s="23" t="s">
        <v>689</v>
      </c>
      <c r="F23" s="290">
        <v>19838.426743314583</v>
      </c>
      <c r="G23" s="72"/>
      <c r="H23" s="70"/>
      <c r="K23" s="300"/>
    </row>
    <row r="24" spans="2:11" ht="35.25" customHeight="1" x14ac:dyDescent="0.25">
      <c r="B24" s="71"/>
      <c r="C24" s="50"/>
      <c r="D24" s="50"/>
      <c r="E24" s="23" t="s">
        <v>690</v>
      </c>
      <c r="F24" s="290">
        <v>100466.91338853841</v>
      </c>
      <c r="G24" s="72"/>
      <c r="H24" s="70"/>
      <c r="K24" s="300"/>
    </row>
    <row r="25" spans="2:11" ht="36.75" customHeight="1" x14ac:dyDescent="0.25">
      <c r="B25" s="71"/>
      <c r="C25" s="50"/>
      <c r="D25" s="50"/>
      <c r="E25" s="23" t="s">
        <v>691</v>
      </c>
      <c r="F25" s="290">
        <v>136338.87711087044</v>
      </c>
      <c r="G25" s="72"/>
      <c r="H25" s="70"/>
      <c r="K25" s="300"/>
    </row>
    <row r="26" spans="2:11" ht="40.5" customHeight="1" x14ac:dyDescent="0.25">
      <c r="B26" s="71"/>
      <c r="C26" s="50"/>
      <c r="D26" s="50"/>
      <c r="E26" s="23" t="s">
        <v>710</v>
      </c>
      <c r="F26" s="290">
        <v>59954.047494378596</v>
      </c>
      <c r="G26" s="72"/>
      <c r="H26" s="70"/>
      <c r="K26" s="300"/>
    </row>
    <row r="27" spans="2:11" ht="45.75" customHeight="1" x14ac:dyDescent="0.25">
      <c r="B27" s="71"/>
      <c r="C27" s="50"/>
      <c r="D27" s="50"/>
      <c r="E27" s="23" t="s">
        <v>743</v>
      </c>
      <c r="F27" s="290">
        <v>8686.5364833802141</v>
      </c>
      <c r="G27" s="72"/>
      <c r="H27" s="70"/>
      <c r="K27" s="300"/>
    </row>
    <row r="28" spans="2:11" ht="45.6" customHeight="1" x14ac:dyDescent="0.25">
      <c r="B28" s="71"/>
      <c r="C28" s="50"/>
      <c r="D28" s="50"/>
      <c r="E28" s="23" t="s">
        <v>711</v>
      </c>
      <c r="F28" s="290">
        <v>28827.783299986262</v>
      </c>
      <c r="G28" s="72"/>
      <c r="H28" s="70"/>
      <c r="K28" s="300"/>
    </row>
    <row r="29" spans="2:11" ht="61.15" customHeight="1" x14ac:dyDescent="0.25">
      <c r="B29" s="71"/>
      <c r="C29" s="50"/>
      <c r="D29" s="50"/>
      <c r="E29" s="23" t="s">
        <v>744</v>
      </c>
      <c r="F29" s="290">
        <v>35165.605000000003</v>
      </c>
      <c r="G29" s="72"/>
      <c r="H29" s="70"/>
      <c r="K29" s="300"/>
    </row>
    <row r="30" spans="2:11" ht="60" x14ac:dyDescent="0.25">
      <c r="B30" s="71"/>
      <c r="C30" s="50"/>
      <c r="D30" s="50"/>
      <c r="E30" s="23" t="s">
        <v>745</v>
      </c>
      <c r="F30" s="290">
        <v>52401.631264720476</v>
      </c>
      <c r="G30" s="72"/>
      <c r="H30" s="70"/>
      <c r="K30" s="300"/>
    </row>
    <row r="31" spans="2:11" ht="49.15" customHeight="1" x14ac:dyDescent="0.25">
      <c r="B31" s="71"/>
      <c r="C31" s="50"/>
      <c r="D31" s="50"/>
      <c r="E31" s="23" t="s">
        <v>712</v>
      </c>
      <c r="F31" s="290">
        <v>139047.88102154626</v>
      </c>
      <c r="G31" s="72"/>
      <c r="H31" s="70"/>
      <c r="K31" s="300"/>
    </row>
    <row r="32" spans="2:11" ht="45" x14ac:dyDescent="0.25">
      <c r="B32" s="71"/>
      <c r="C32" s="50"/>
      <c r="D32" s="50"/>
      <c r="E32" s="23" t="s">
        <v>713</v>
      </c>
      <c r="F32" s="290">
        <v>76780.303771412873</v>
      </c>
      <c r="G32" s="72"/>
      <c r="H32" s="70"/>
      <c r="K32" s="300"/>
    </row>
    <row r="33" spans="2:11" ht="39" customHeight="1" x14ac:dyDescent="0.25">
      <c r="B33" s="71"/>
      <c r="C33" s="50"/>
      <c r="D33" s="50"/>
      <c r="E33" s="23" t="s">
        <v>746</v>
      </c>
      <c r="F33" s="290"/>
      <c r="G33" s="72"/>
      <c r="H33" s="70"/>
      <c r="K33" s="300"/>
    </row>
    <row r="34" spans="2:11" ht="23.45" customHeight="1" x14ac:dyDescent="0.25">
      <c r="B34" s="71"/>
      <c r="C34" s="50"/>
      <c r="D34" s="50"/>
      <c r="E34" s="23" t="s">
        <v>714</v>
      </c>
      <c r="F34" s="290"/>
      <c r="G34" s="72"/>
      <c r="H34" s="70"/>
      <c r="K34" s="300"/>
    </row>
    <row r="35" spans="2:11" ht="48.6" customHeight="1" x14ac:dyDescent="0.25">
      <c r="B35" s="71"/>
      <c r="C35" s="50"/>
      <c r="D35" s="50"/>
      <c r="E35" s="23" t="s">
        <v>715</v>
      </c>
      <c r="F35" s="290"/>
      <c r="G35" s="72"/>
      <c r="H35" s="70"/>
    </row>
    <row r="36" spans="2:11" ht="22.9" customHeight="1" x14ac:dyDescent="0.25">
      <c r="B36" s="71"/>
      <c r="C36" s="50"/>
      <c r="D36" s="50"/>
      <c r="E36" s="23" t="s">
        <v>692</v>
      </c>
      <c r="F36" s="290">
        <v>86050.014266686718</v>
      </c>
      <c r="G36" s="72"/>
      <c r="H36" s="70"/>
    </row>
    <row r="37" spans="2:11" ht="21" customHeight="1" thickBot="1" x14ac:dyDescent="0.3">
      <c r="B37" s="71"/>
      <c r="C37" s="50"/>
      <c r="D37" s="50"/>
      <c r="E37" s="271" t="s">
        <v>693</v>
      </c>
      <c r="F37" s="290">
        <v>45388.47</v>
      </c>
      <c r="G37" s="72"/>
      <c r="H37" s="70"/>
    </row>
    <row r="38" spans="2:11" ht="15.75" thickBot="1" x14ac:dyDescent="0.3">
      <c r="B38" s="71"/>
      <c r="C38" s="50"/>
      <c r="D38" s="50"/>
      <c r="E38" s="141" t="s">
        <v>279</v>
      </c>
      <c r="F38" s="325">
        <f>SUM(F17:F37)</f>
        <v>856906.81960796705</v>
      </c>
      <c r="G38" s="72"/>
      <c r="H38" s="70"/>
    </row>
    <row r="39" spans="2:11" x14ac:dyDescent="0.25">
      <c r="B39" s="71"/>
      <c r="C39" s="50"/>
      <c r="D39" s="50"/>
      <c r="E39" s="72"/>
      <c r="F39" s="72"/>
      <c r="G39" s="72"/>
      <c r="H39" s="70"/>
    </row>
    <row r="40" spans="2:11" ht="34.5" customHeight="1" thickBot="1" x14ac:dyDescent="0.3">
      <c r="B40" s="71"/>
      <c r="C40" s="369" t="s">
        <v>283</v>
      </c>
      <c r="D40" s="369"/>
      <c r="E40" s="72"/>
      <c r="F40" s="72"/>
      <c r="G40" s="72"/>
      <c r="H40" s="70"/>
    </row>
    <row r="41" spans="2:11" ht="50.1" customHeight="1" x14ac:dyDescent="0.25">
      <c r="B41" s="71"/>
      <c r="C41" s="369" t="s">
        <v>285</v>
      </c>
      <c r="D41" s="369"/>
      <c r="E41" s="291" t="s">
        <v>218</v>
      </c>
      <c r="F41" s="292" t="s">
        <v>220</v>
      </c>
      <c r="G41" s="293" t="s">
        <v>248</v>
      </c>
      <c r="H41" s="70"/>
    </row>
    <row r="42" spans="2:11" ht="75" x14ac:dyDescent="0.25">
      <c r="B42" s="71"/>
      <c r="C42" s="50"/>
      <c r="D42" s="50"/>
      <c r="E42" s="23" t="s">
        <v>739</v>
      </c>
      <c r="F42" s="290">
        <v>262500</v>
      </c>
      <c r="G42" s="294">
        <v>43008</v>
      </c>
      <c r="H42" s="70"/>
    </row>
    <row r="43" spans="2:11" ht="30" x14ac:dyDescent="0.25">
      <c r="B43" s="71"/>
      <c r="C43" s="50"/>
      <c r="D43" s="50"/>
      <c r="E43" s="23" t="s">
        <v>685</v>
      </c>
      <c r="F43" s="290">
        <v>56673.491107013426</v>
      </c>
      <c r="G43" s="294">
        <v>43008</v>
      </c>
      <c r="H43" s="70"/>
    </row>
    <row r="44" spans="2:11" ht="30" x14ac:dyDescent="0.25">
      <c r="B44" s="71"/>
      <c r="C44" s="50"/>
      <c r="D44" s="50"/>
      <c r="E44" s="23" t="s">
        <v>686</v>
      </c>
      <c r="F44" s="290">
        <v>24506.666666666668</v>
      </c>
      <c r="G44" s="294">
        <v>43008</v>
      </c>
      <c r="H44" s="70"/>
    </row>
    <row r="45" spans="2:11" ht="60" x14ac:dyDescent="0.25">
      <c r="B45" s="71"/>
      <c r="C45" s="50"/>
      <c r="D45" s="50"/>
      <c r="E45" s="23" t="s">
        <v>687</v>
      </c>
      <c r="F45" s="290">
        <v>21797.049478938614</v>
      </c>
      <c r="G45" s="294">
        <v>43008</v>
      </c>
      <c r="H45" s="70"/>
    </row>
    <row r="46" spans="2:11" ht="75" x14ac:dyDescent="0.25">
      <c r="B46" s="71"/>
      <c r="C46" s="50"/>
      <c r="D46" s="50"/>
      <c r="E46" s="23" t="s">
        <v>688</v>
      </c>
      <c r="F46" s="290">
        <v>24569.755527450798</v>
      </c>
      <c r="G46" s="294">
        <v>43008</v>
      </c>
      <c r="H46" s="70"/>
    </row>
    <row r="47" spans="2:11" ht="45" x14ac:dyDescent="0.25">
      <c r="B47" s="71"/>
      <c r="C47" s="50"/>
      <c r="D47" s="50"/>
      <c r="E47" s="23" t="s">
        <v>733</v>
      </c>
      <c r="F47" s="290">
        <v>100000</v>
      </c>
      <c r="G47" s="294">
        <v>43008</v>
      </c>
      <c r="H47" s="70"/>
    </row>
    <row r="48" spans="2:11" ht="63.6" customHeight="1" x14ac:dyDescent="0.25">
      <c r="B48" s="71"/>
      <c r="C48" s="50"/>
      <c r="D48" s="50"/>
      <c r="E48" s="23" t="s">
        <v>689</v>
      </c>
      <c r="F48" s="290">
        <v>45000</v>
      </c>
      <c r="G48" s="294">
        <v>43008</v>
      </c>
      <c r="H48" s="70"/>
    </row>
    <row r="49" spans="2:10" ht="30" x14ac:dyDescent="0.25">
      <c r="B49" s="71"/>
      <c r="C49" s="50"/>
      <c r="D49" s="50"/>
      <c r="E49" s="23" t="s">
        <v>690</v>
      </c>
      <c r="F49" s="290">
        <v>225000</v>
      </c>
      <c r="G49" s="294">
        <v>43008</v>
      </c>
      <c r="H49" s="70"/>
    </row>
    <row r="50" spans="2:10" ht="30" x14ac:dyDescent="0.25">
      <c r="B50" s="71"/>
      <c r="C50" s="50"/>
      <c r="D50" s="50"/>
      <c r="E50" s="23" t="s">
        <v>691</v>
      </c>
      <c r="F50" s="290">
        <v>52000</v>
      </c>
      <c r="G50" s="294">
        <v>43008</v>
      </c>
      <c r="H50" s="70"/>
    </row>
    <row r="51" spans="2:10" ht="30" x14ac:dyDescent="0.25">
      <c r="B51" s="71"/>
      <c r="C51" s="50"/>
      <c r="D51" s="50"/>
      <c r="E51" s="23" t="s">
        <v>710</v>
      </c>
      <c r="F51" s="290">
        <v>262500</v>
      </c>
      <c r="G51" s="294">
        <v>43008</v>
      </c>
      <c r="H51" s="70"/>
    </row>
    <row r="52" spans="2:10" ht="30" x14ac:dyDescent="0.25">
      <c r="B52" s="71"/>
      <c r="C52" s="50"/>
      <c r="D52" s="50"/>
      <c r="E52" s="23" t="s">
        <v>743</v>
      </c>
      <c r="F52" s="290">
        <v>225000</v>
      </c>
      <c r="G52" s="294">
        <v>43008</v>
      </c>
      <c r="H52" s="70"/>
    </row>
    <row r="53" spans="2:10" ht="45" x14ac:dyDescent="0.25">
      <c r="B53" s="71"/>
      <c r="C53" s="50"/>
      <c r="D53" s="50"/>
      <c r="E53" s="23" t="s">
        <v>711</v>
      </c>
      <c r="F53" s="290">
        <v>112500</v>
      </c>
      <c r="G53" s="294">
        <v>43008</v>
      </c>
      <c r="H53" s="70"/>
    </row>
    <row r="54" spans="2:10" ht="60" x14ac:dyDescent="0.25">
      <c r="B54" s="71"/>
      <c r="C54" s="50"/>
      <c r="D54" s="50"/>
      <c r="E54" s="23" t="s">
        <v>744</v>
      </c>
      <c r="F54" s="290">
        <v>97500</v>
      </c>
      <c r="G54" s="294">
        <v>43008</v>
      </c>
      <c r="H54" s="70"/>
    </row>
    <row r="55" spans="2:10" ht="60" x14ac:dyDescent="0.25">
      <c r="B55" s="71"/>
      <c r="C55" s="50"/>
      <c r="D55" s="50"/>
      <c r="E55" s="23" t="s">
        <v>745</v>
      </c>
      <c r="F55" s="290">
        <v>112500</v>
      </c>
      <c r="G55" s="294">
        <v>43008</v>
      </c>
      <c r="H55" s="70"/>
    </row>
    <row r="56" spans="2:10" ht="45" x14ac:dyDescent="0.25">
      <c r="B56" s="71"/>
      <c r="C56" s="50"/>
      <c r="D56" s="50"/>
      <c r="E56" s="23" t="s">
        <v>712</v>
      </c>
      <c r="F56" s="290">
        <v>15000</v>
      </c>
      <c r="G56" s="294">
        <v>43008</v>
      </c>
      <c r="H56" s="70"/>
    </row>
    <row r="57" spans="2:10" ht="46.9" customHeight="1" x14ac:dyDescent="0.25">
      <c r="B57" s="71"/>
      <c r="C57" s="50"/>
      <c r="D57" s="50"/>
      <c r="E57" s="23" t="s">
        <v>713</v>
      </c>
      <c r="F57" s="290">
        <v>52500</v>
      </c>
      <c r="G57" s="294">
        <v>43008</v>
      </c>
      <c r="H57" s="70"/>
    </row>
    <row r="58" spans="2:10" ht="31.15" customHeight="1" x14ac:dyDescent="0.25">
      <c r="B58" s="71"/>
      <c r="C58" s="50"/>
      <c r="D58" s="50"/>
      <c r="E58" s="23" t="s">
        <v>746</v>
      </c>
      <c r="F58" s="290">
        <v>150000</v>
      </c>
      <c r="G58" s="294">
        <v>43008</v>
      </c>
      <c r="H58" s="70"/>
    </row>
    <row r="59" spans="2:10" ht="25.5" customHeight="1" x14ac:dyDescent="0.25">
      <c r="B59" s="71"/>
      <c r="C59" s="50"/>
      <c r="D59" s="50"/>
      <c r="E59" s="23" t="s">
        <v>714</v>
      </c>
      <c r="F59" s="290">
        <v>97000</v>
      </c>
      <c r="G59" s="294">
        <v>43008</v>
      </c>
      <c r="H59" s="70"/>
    </row>
    <row r="60" spans="2:10" ht="51" customHeight="1" x14ac:dyDescent="0.25">
      <c r="B60" s="71"/>
      <c r="C60" s="50"/>
      <c r="D60" s="50"/>
      <c r="E60" s="295" t="s">
        <v>715</v>
      </c>
      <c r="F60" s="290">
        <v>45000</v>
      </c>
      <c r="G60" s="294">
        <v>43008</v>
      </c>
      <c r="H60" s="70"/>
      <c r="J60" s="300"/>
    </row>
    <row r="61" spans="2:10" x14ac:dyDescent="0.25">
      <c r="B61" s="71"/>
      <c r="C61" s="50"/>
      <c r="D61" s="50"/>
      <c r="E61" s="23" t="s">
        <v>692</v>
      </c>
      <c r="F61" s="290">
        <v>105000</v>
      </c>
      <c r="G61" s="294">
        <v>43008</v>
      </c>
      <c r="H61" s="70"/>
    </row>
    <row r="62" spans="2:10" ht="15.75" thickBot="1" x14ac:dyDescent="0.3">
      <c r="B62" s="71"/>
      <c r="C62" s="50"/>
      <c r="D62" s="50"/>
      <c r="E62" s="307" t="s">
        <v>603</v>
      </c>
      <c r="F62" s="290">
        <v>65250</v>
      </c>
      <c r="G62" s="294">
        <v>43008</v>
      </c>
      <c r="H62" s="70"/>
    </row>
    <row r="63" spans="2:10" ht="15.75" thickBot="1" x14ac:dyDescent="0.3">
      <c r="B63" s="71"/>
      <c r="C63" s="50"/>
      <c r="D63" s="50"/>
      <c r="E63" s="141" t="s">
        <v>279</v>
      </c>
      <c r="F63" s="326">
        <f>SUM(F42:F62)</f>
        <v>2151796.9627800696</v>
      </c>
      <c r="G63" s="296"/>
      <c r="H63" s="70"/>
    </row>
    <row r="64" spans="2:10" x14ac:dyDescent="0.25">
      <c r="B64" s="71"/>
      <c r="C64" s="50"/>
      <c r="D64" s="50"/>
      <c r="E64" s="72"/>
      <c r="F64" s="72"/>
      <c r="G64" s="72"/>
      <c r="H64" s="70"/>
    </row>
    <row r="65" spans="2:10" ht="34.5" customHeight="1" thickBot="1" x14ac:dyDescent="0.3">
      <c r="B65" s="71"/>
      <c r="C65" s="369" t="s">
        <v>286</v>
      </c>
      <c r="D65" s="369"/>
      <c r="E65" s="369"/>
      <c r="F65" s="369"/>
      <c r="G65" s="145"/>
      <c r="H65" s="70"/>
    </row>
    <row r="66" spans="2:10" ht="63.75" customHeight="1" thickBot="1" x14ac:dyDescent="0.3">
      <c r="B66" s="71"/>
      <c r="C66" s="369" t="s">
        <v>214</v>
      </c>
      <c r="D66" s="369"/>
      <c r="E66" s="373" t="s">
        <v>716</v>
      </c>
      <c r="F66" s="374"/>
      <c r="G66" s="72"/>
      <c r="H66" s="70"/>
      <c r="J66" s="334"/>
    </row>
    <row r="67" spans="2:10" ht="15.75" thickBot="1" x14ac:dyDescent="0.3">
      <c r="B67" s="71"/>
      <c r="C67" s="381"/>
      <c r="D67" s="381"/>
      <c r="E67" s="381"/>
      <c r="F67" s="381"/>
      <c r="G67" s="72"/>
      <c r="H67" s="70"/>
    </row>
    <row r="68" spans="2:10" ht="59.25" customHeight="1" thickBot="1" x14ac:dyDescent="0.3">
      <c r="B68" s="71"/>
      <c r="C68" s="369" t="s">
        <v>215</v>
      </c>
      <c r="D68" s="369"/>
      <c r="E68" s="373" t="s">
        <v>716</v>
      </c>
      <c r="F68" s="374"/>
      <c r="G68" s="72"/>
      <c r="H68" s="70"/>
    </row>
    <row r="69" spans="2:10" ht="99.95" customHeight="1" thickBot="1" x14ac:dyDescent="0.3">
      <c r="B69" s="71"/>
      <c r="C69" s="369" t="s">
        <v>216</v>
      </c>
      <c r="D69" s="369"/>
      <c r="E69" s="373" t="s">
        <v>716</v>
      </c>
      <c r="F69" s="374"/>
      <c r="G69" s="72"/>
      <c r="H69" s="70"/>
    </row>
    <row r="70" spans="2:10" x14ac:dyDescent="0.25">
      <c r="B70" s="71"/>
      <c r="C70" s="50"/>
      <c r="D70" s="50"/>
      <c r="E70" s="72"/>
      <c r="F70" s="72"/>
      <c r="G70" s="72"/>
      <c r="H70" s="70"/>
    </row>
    <row r="71" spans="2:10" ht="15.75" thickBot="1" x14ac:dyDescent="0.3">
      <c r="B71" s="73"/>
      <c r="C71" s="366"/>
      <c r="D71" s="366"/>
      <c r="E71" s="74"/>
      <c r="F71" s="55"/>
      <c r="G71" s="55"/>
      <c r="H71" s="75"/>
    </row>
    <row r="72" spans="2:10" s="25" customFormat="1" ht="65.099999999999994" customHeight="1" x14ac:dyDescent="0.25">
      <c r="B72" s="24"/>
      <c r="C72" s="367"/>
      <c r="D72" s="367"/>
      <c r="E72" s="368"/>
      <c r="F72" s="368"/>
      <c r="G72" s="13"/>
      <c r="J72" s="20"/>
    </row>
    <row r="73" spans="2:10" ht="59.25" customHeight="1" x14ac:dyDescent="0.25">
      <c r="B73" s="24"/>
      <c r="C73" s="26"/>
      <c r="D73" s="26"/>
      <c r="E73" s="22"/>
      <c r="F73" s="22"/>
      <c r="G73" s="13"/>
    </row>
    <row r="74" spans="2:10" ht="50.1" customHeight="1" x14ac:dyDescent="0.25">
      <c r="B74" s="24"/>
      <c r="C74" s="375"/>
      <c r="D74" s="375"/>
      <c r="E74" s="377"/>
      <c r="F74" s="377"/>
      <c r="G74" s="13"/>
    </row>
    <row r="75" spans="2:10" ht="99.95" customHeight="1" x14ac:dyDescent="0.25">
      <c r="B75" s="24"/>
      <c r="C75" s="375"/>
      <c r="D75" s="375"/>
      <c r="E75" s="376"/>
      <c r="F75" s="376"/>
      <c r="G75" s="13"/>
    </row>
    <row r="76" spans="2:10" x14ac:dyDescent="0.25">
      <c r="B76" s="24"/>
      <c r="C76" s="24"/>
      <c r="D76" s="24"/>
      <c r="E76" s="13"/>
      <c r="F76" s="13"/>
      <c r="G76" s="13"/>
    </row>
    <row r="77" spans="2:10" x14ac:dyDescent="0.25">
      <c r="B77" s="24"/>
      <c r="C77" s="367"/>
      <c r="D77" s="367"/>
      <c r="E77" s="13"/>
      <c r="F77" s="13"/>
      <c r="G77" s="13"/>
    </row>
    <row r="78" spans="2:10" ht="50.1" customHeight="1" x14ac:dyDescent="0.25">
      <c r="B78" s="24"/>
      <c r="C78" s="367"/>
      <c r="D78" s="367"/>
      <c r="E78" s="376"/>
      <c r="F78" s="376"/>
      <c r="G78" s="13"/>
    </row>
    <row r="79" spans="2:10" ht="99.95" customHeight="1" x14ac:dyDescent="0.25">
      <c r="B79" s="24"/>
      <c r="C79" s="375"/>
      <c r="D79" s="375"/>
      <c r="E79" s="376"/>
      <c r="F79" s="376"/>
      <c r="G79" s="13"/>
    </row>
    <row r="80" spans="2:10" x14ac:dyDescent="0.25">
      <c r="B80" s="24"/>
      <c r="C80" s="27"/>
      <c r="D80" s="24"/>
      <c r="E80" s="28"/>
      <c r="F80" s="13"/>
      <c r="G80" s="13"/>
    </row>
    <row r="81" spans="2:7" x14ac:dyDescent="0.25">
      <c r="B81" s="24"/>
      <c r="C81" s="27"/>
      <c r="D81" s="27"/>
      <c r="E81" s="28"/>
      <c r="F81" s="28"/>
      <c r="G81" s="12"/>
    </row>
    <row r="82" spans="2:7" x14ac:dyDescent="0.25">
      <c r="E82" s="29"/>
      <c r="F82" s="29"/>
    </row>
    <row r="83" spans="2:7" x14ac:dyDescent="0.25">
      <c r="E83" s="29"/>
      <c r="F83" s="29"/>
    </row>
  </sheetData>
  <mergeCells count="37">
    <mergeCell ref="C3:G3"/>
    <mergeCell ref="C67:F67"/>
    <mergeCell ref="C9:D9"/>
    <mergeCell ref="C10:D10"/>
    <mergeCell ref="C40:D40"/>
    <mergeCell ref="C41:D41"/>
    <mergeCell ref="C66:D66"/>
    <mergeCell ref="E66:F66"/>
    <mergeCell ref="C5:F5"/>
    <mergeCell ref="B4:F4"/>
    <mergeCell ref="C16:D16"/>
    <mergeCell ref="C7:D7"/>
    <mergeCell ref="C15:D15"/>
    <mergeCell ref="C13:F13"/>
    <mergeCell ref="E12:F12"/>
    <mergeCell ref="E9:F9"/>
    <mergeCell ref="C79:D79"/>
    <mergeCell ref="E78:F78"/>
    <mergeCell ref="E79:F79"/>
    <mergeCell ref="E75:F75"/>
    <mergeCell ref="E74:F74"/>
    <mergeCell ref="C74:D74"/>
    <mergeCell ref="C75:D75"/>
    <mergeCell ref="C78:D78"/>
    <mergeCell ref="C77:D77"/>
    <mergeCell ref="E7:F7"/>
    <mergeCell ref="C71:D71"/>
    <mergeCell ref="C72:D72"/>
    <mergeCell ref="E72:F72"/>
    <mergeCell ref="C65:F65"/>
    <mergeCell ref="E10:F10"/>
    <mergeCell ref="C8:F8"/>
    <mergeCell ref="C12:D12"/>
    <mergeCell ref="C69:D69"/>
    <mergeCell ref="C68:D68"/>
    <mergeCell ref="E69:F69"/>
    <mergeCell ref="E68:F68"/>
  </mergeCells>
  <dataValidations disablePrompts="1" count="2">
    <dataValidation type="whole" allowBlank="1" showInputMessage="1" showErrorMessage="1" sqref="E74 X1">
      <formula1>-999999999</formula1>
      <formula2>999999999</formula2>
    </dataValidation>
    <dataValidation type="list" allowBlank="1" showInputMessage="1" showErrorMessage="1" sqref="E78">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9"/>
  <sheetViews>
    <sheetView topLeftCell="A10" zoomScaleNormal="100" workbookViewId="0">
      <selection activeCell="L11" sqref="L11"/>
    </sheetView>
  </sheetViews>
  <sheetFormatPr defaultColWidth="8.85546875" defaultRowHeight="15" x14ac:dyDescent="0.25"/>
  <cols>
    <col min="1" max="2" width="1.85546875" customWidth="1"/>
    <col min="3" max="3" width="25.7109375" customWidth="1"/>
    <col min="4" max="4" width="22.85546875" customWidth="1"/>
    <col min="5" max="5" width="26.28515625" customWidth="1"/>
    <col min="6" max="6" width="20.140625" customWidth="1"/>
    <col min="7" max="7" width="2" customWidth="1"/>
    <col min="8" max="8" width="1.5703125" customWidth="1"/>
  </cols>
  <sheetData>
    <row r="1" spans="2:7" ht="15.75" thickBot="1" x14ac:dyDescent="0.3"/>
    <row r="2" spans="2:7" ht="15.75" thickBot="1" x14ac:dyDescent="0.3">
      <c r="B2" s="89"/>
      <c r="C2" s="90"/>
      <c r="D2" s="90"/>
      <c r="E2" s="90"/>
      <c r="F2" s="90"/>
      <c r="G2" s="91"/>
    </row>
    <row r="3" spans="2:7" ht="21" thickBot="1" x14ac:dyDescent="0.35">
      <c r="B3" s="92"/>
      <c r="C3" s="378" t="s">
        <v>221</v>
      </c>
      <c r="D3" s="379"/>
      <c r="E3" s="379"/>
      <c r="F3" s="380"/>
      <c r="G3" s="57"/>
    </row>
    <row r="4" spans="2:7" x14ac:dyDescent="0.25">
      <c r="B4" s="392"/>
      <c r="C4" s="393"/>
      <c r="D4" s="393"/>
      <c r="E4" s="393"/>
      <c r="F4" s="393"/>
      <c r="G4" s="57"/>
    </row>
    <row r="5" spans="2:7" x14ac:dyDescent="0.25">
      <c r="B5" s="58"/>
      <c r="C5" s="406"/>
      <c r="D5" s="406"/>
      <c r="E5" s="406"/>
      <c r="F5" s="406"/>
      <c r="G5" s="57"/>
    </row>
    <row r="6" spans="2:7" x14ac:dyDescent="0.25">
      <c r="B6" s="58"/>
      <c r="C6" s="59"/>
      <c r="D6" s="60"/>
      <c r="E6" s="59"/>
      <c r="F6" s="60"/>
      <c r="G6" s="57"/>
    </row>
    <row r="7" spans="2:7" x14ac:dyDescent="0.25">
      <c r="B7" s="58"/>
      <c r="C7" s="391" t="s">
        <v>231</v>
      </c>
      <c r="D7" s="391"/>
      <c r="E7" s="61"/>
      <c r="F7" s="60"/>
      <c r="G7" s="57"/>
    </row>
    <row r="8" spans="2:7" ht="15.75" thickBot="1" x14ac:dyDescent="0.3">
      <c r="B8" s="58"/>
      <c r="C8" s="407" t="s">
        <v>292</v>
      </c>
      <c r="D8" s="407"/>
      <c r="E8" s="407"/>
      <c r="F8" s="407"/>
      <c r="G8" s="57"/>
    </row>
    <row r="9" spans="2:7" ht="15.75" thickBot="1" x14ac:dyDescent="0.3">
      <c r="B9" s="58"/>
      <c r="C9" s="33" t="s">
        <v>233</v>
      </c>
      <c r="D9" s="34" t="s">
        <v>232</v>
      </c>
      <c r="E9" s="408" t="s">
        <v>271</v>
      </c>
      <c r="F9" s="409"/>
      <c r="G9" s="57"/>
    </row>
    <row r="10" spans="2:7" ht="252.75" customHeight="1" x14ac:dyDescent="0.25">
      <c r="B10" s="58"/>
      <c r="C10" s="313" t="s">
        <v>694</v>
      </c>
      <c r="D10" s="341" t="s">
        <v>750</v>
      </c>
      <c r="E10" s="415" t="s">
        <v>906</v>
      </c>
      <c r="F10" s="416"/>
      <c r="G10" s="57"/>
    </row>
    <row r="11" spans="2:7" ht="125.45" customHeight="1" x14ac:dyDescent="0.25">
      <c r="B11" s="58"/>
      <c r="C11" s="314" t="s">
        <v>695</v>
      </c>
      <c r="D11" s="268" t="s">
        <v>702</v>
      </c>
      <c r="E11" s="398" t="s">
        <v>749</v>
      </c>
      <c r="F11" s="399"/>
      <c r="G11" s="57"/>
    </row>
    <row r="12" spans="2:7" ht="99.75" customHeight="1" x14ac:dyDescent="0.25">
      <c r="B12" s="58"/>
      <c r="C12" s="267" t="s">
        <v>696</v>
      </c>
      <c r="D12" s="342" t="s">
        <v>724</v>
      </c>
      <c r="E12" s="398" t="s">
        <v>901</v>
      </c>
      <c r="F12" s="399"/>
      <c r="G12" s="57"/>
    </row>
    <row r="13" spans="2:7" ht="97.9" customHeight="1" x14ac:dyDescent="0.25">
      <c r="B13" s="58"/>
      <c r="C13" s="314" t="s">
        <v>697</v>
      </c>
      <c r="D13" s="269" t="s">
        <v>703</v>
      </c>
      <c r="E13" s="398" t="s">
        <v>729</v>
      </c>
      <c r="F13" s="399"/>
      <c r="G13" s="57"/>
    </row>
    <row r="14" spans="2:7" ht="92.45" customHeight="1" x14ac:dyDescent="0.25">
      <c r="B14" s="58"/>
      <c r="C14" s="267" t="s">
        <v>698</v>
      </c>
      <c r="D14" s="269" t="s">
        <v>703</v>
      </c>
      <c r="E14" s="398" t="s">
        <v>747</v>
      </c>
      <c r="F14" s="399"/>
      <c r="G14" s="57"/>
    </row>
    <row r="15" spans="2:7" ht="94.15" customHeight="1" x14ac:dyDescent="0.25">
      <c r="B15" s="58"/>
      <c r="C15" s="267" t="s">
        <v>699</v>
      </c>
      <c r="D15" s="269" t="s">
        <v>703</v>
      </c>
      <c r="E15" s="398" t="s">
        <v>902</v>
      </c>
      <c r="F15" s="399"/>
      <c r="G15" s="57"/>
    </row>
    <row r="16" spans="2:7" ht="109.9" customHeight="1" x14ac:dyDescent="0.25">
      <c r="B16" s="58"/>
      <c r="C16" s="267" t="s">
        <v>748</v>
      </c>
      <c r="D16" s="269" t="s">
        <v>703</v>
      </c>
      <c r="E16" s="413" t="s">
        <v>903</v>
      </c>
      <c r="F16" s="414"/>
      <c r="G16" s="57"/>
    </row>
    <row r="17" spans="2:10" ht="53.45" customHeight="1" x14ac:dyDescent="0.25">
      <c r="B17" s="58"/>
      <c r="C17" s="314" t="s">
        <v>700</v>
      </c>
      <c r="D17" s="268" t="s">
        <v>702</v>
      </c>
      <c r="E17" s="398" t="s">
        <v>706</v>
      </c>
      <c r="F17" s="399"/>
      <c r="G17" s="57"/>
    </row>
    <row r="18" spans="2:10" ht="72" customHeight="1" thickBot="1" x14ac:dyDescent="0.3">
      <c r="B18" s="58"/>
      <c r="C18" s="315" t="s">
        <v>701</v>
      </c>
      <c r="D18" s="270" t="s">
        <v>703</v>
      </c>
      <c r="E18" s="403" t="s">
        <v>915</v>
      </c>
      <c r="F18" s="404"/>
      <c r="G18" s="57"/>
    </row>
    <row r="19" spans="2:10" x14ac:dyDescent="0.25">
      <c r="B19" s="58"/>
      <c r="C19" s="60"/>
      <c r="D19" s="60"/>
      <c r="E19" s="60"/>
      <c r="F19" s="60"/>
      <c r="G19" s="57"/>
    </row>
    <row r="20" spans="2:10" x14ac:dyDescent="0.25">
      <c r="B20" s="58"/>
      <c r="C20" s="411" t="s">
        <v>254</v>
      </c>
      <c r="D20" s="411"/>
      <c r="E20" s="411"/>
      <c r="F20" s="411"/>
      <c r="G20" s="57"/>
    </row>
    <row r="21" spans="2:10" ht="15.75" thickBot="1" x14ac:dyDescent="0.3">
      <c r="B21" s="58"/>
      <c r="C21" s="412" t="s">
        <v>269</v>
      </c>
      <c r="D21" s="412"/>
      <c r="E21" s="412"/>
      <c r="F21" s="412"/>
      <c r="G21" s="57"/>
    </row>
    <row r="22" spans="2:10" ht="15.75" thickBot="1" x14ac:dyDescent="0.3">
      <c r="B22" s="58"/>
      <c r="C22" s="33" t="s">
        <v>233</v>
      </c>
      <c r="D22" s="34" t="s">
        <v>232</v>
      </c>
      <c r="E22" s="408" t="s">
        <v>271</v>
      </c>
      <c r="F22" s="409"/>
      <c r="G22" s="57"/>
    </row>
    <row r="23" spans="2:10" ht="195.6" customHeight="1" x14ac:dyDescent="0.25">
      <c r="B23" s="58"/>
      <c r="C23" s="35" t="s">
        <v>708</v>
      </c>
      <c r="D23" s="268" t="s">
        <v>702</v>
      </c>
      <c r="E23" s="400" t="s">
        <v>905</v>
      </c>
      <c r="F23" s="389"/>
      <c r="G23" s="57"/>
    </row>
    <row r="24" spans="2:10" ht="92.45" customHeight="1" x14ac:dyDescent="0.25">
      <c r="B24" s="58"/>
      <c r="C24" s="36" t="s">
        <v>707</v>
      </c>
      <c r="D24" s="282" t="s">
        <v>709</v>
      </c>
      <c r="E24" s="401" t="s">
        <v>917</v>
      </c>
      <c r="F24" s="402"/>
      <c r="G24" s="57"/>
    </row>
    <row r="25" spans="2:10" ht="104.45" customHeight="1" x14ac:dyDescent="0.25">
      <c r="B25" s="58"/>
      <c r="C25" s="316" t="s">
        <v>756</v>
      </c>
      <c r="D25" s="317" t="s">
        <v>702</v>
      </c>
      <c r="E25" s="396" t="s">
        <v>904</v>
      </c>
      <c r="F25" s="397"/>
      <c r="G25" s="57"/>
    </row>
    <row r="26" spans="2:10" ht="171" customHeight="1" x14ac:dyDescent="0.25">
      <c r="B26" s="58"/>
      <c r="C26" s="316" t="s">
        <v>919</v>
      </c>
      <c r="D26" s="332" t="s">
        <v>898</v>
      </c>
      <c r="E26" s="394" t="s">
        <v>918</v>
      </c>
      <c r="F26" s="395"/>
      <c r="G26" s="57"/>
      <c r="J26" s="340"/>
    </row>
    <row r="27" spans="2:10" ht="171" customHeight="1" x14ac:dyDescent="0.25">
      <c r="B27" s="58"/>
      <c r="C27" s="316" t="s">
        <v>929</v>
      </c>
      <c r="D27" s="268" t="s">
        <v>702</v>
      </c>
      <c r="E27" s="394" t="s">
        <v>940</v>
      </c>
      <c r="F27" s="395"/>
      <c r="G27" s="57"/>
      <c r="J27" s="340"/>
    </row>
    <row r="28" spans="2:10" x14ac:dyDescent="0.25">
      <c r="B28" s="58"/>
      <c r="C28" s="60"/>
      <c r="D28" s="60"/>
      <c r="E28" s="60"/>
      <c r="F28" s="60"/>
      <c r="G28" s="57"/>
    </row>
    <row r="29" spans="2:10" x14ac:dyDescent="0.25">
      <c r="B29" s="58"/>
      <c r="C29" s="60"/>
      <c r="D29" s="60"/>
      <c r="E29" s="60"/>
      <c r="F29" s="60"/>
      <c r="G29" s="57"/>
    </row>
    <row r="30" spans="2:10" ht="31.5" customHeight="1" x14ac:dyDescent="0.25">
      <c r="B30" s="58"/>
      <c r="C30" s="410" t="s">
        <v>253</v>
      </c>
      <c r="D30" s="410"/>
      <c r="E30" s="410"/>
      <c r="F30" s="410"/>
      <c r="G30" s="57"/>
    </row>
    <row r="31" spans="2:10" ht="15.75" thickBot="1" x14ac:dyDescent="0.3">
      <c r="B31" s="58"/>
      <c r="C31" s="407" t="s">
        <v>272</v>
      </c>
      <c r="D31" s="407"/>
      <c r="E31" s="424"/>
      <c r="F31" s="424"/>
      <c r="G31" s="57"/>
    </row>
    <row r="32" spans="2:10" ht="99.95" customHeight="1" thickBot="1" x14ac:dyDescent="0.3">
      <c r="B32" s="58"/>
      <c r="C32" s="421"/>
      <c r="D32" s="422"/>
      <c r="E32" s="422"/>
      <c r="F32" s="423"/>
      <c r="G32" s="57"/>
    </row>
    <row r="33" spans="2:7" x14ac:dyDescent="0.25">
      <c r="B33" s="58"/>
      <c r="C33" s="60"/>
      <c r="D33" s="60"/>
      <c r="E33" s="60"/>
      <c r="F33" s="60"/>
      <c r="G33" s="57"/>
    </row>
    <row r="34" spans="2:7" x14ac:dyDescent="0.25">
      <c r="B34" s="58"/>
      <c r="C34" s="60"/>
      <c r="D34" s="60"/>
      <c r="E34" s="60"/>
      <c r="F34" s="60"/>
      <c r="G34" s="57"/>
    </row>
    <row r="35" spans="2:7" x14ac:dyDescent="0.25">
      <c r="B35" s="58"/>
      <c r="C35" s="60"/>
      <c r="D35" s="60"/>
      <c r="E35" s="60"/>
      <c r="F35" s="60"/>
      <c r="G35" s="57"/>
    </row>
    <row r="36" spans="2:7" ht="15.75" thickBot="1" x14ac:dyDescent="0.3">
      <c r="B36" s="62"/>
      <c r="C36" s="63"/>
      <c r="D36" s="63"/>
      <c r="E36" s="63"/>
      <c r="F36" s="63"/>
      <c r="G36" s="64"/>
    </row>
    <row r="37" spans="2:7" x14ac:dyDescent="0.25">
      <c r="B37" s="8"/>
      <c r="C37" s="8"/>
      <c r="D37" s="8"/>
      <c r="E37" s="8"/>
      <c r="F37" s="8"/>
      <c r="G37" s="8"/>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417"/>
      <c r="D43" s="417"/>
      <c r="E43" s="7"/>
      <c r="F43" s="8"/>
      <c r="G43" s="8"/>
    </row>
    <row r="44" spans="2:7" x14ac:dyDescent="0.25">
      <c r="B44" s="8"/>
      <c r="C44" s="417"/>
      <c r="D44" s="417"/>
      <c r="E44" s="7"/>
      <c r="F44" s="8"/>
      <c r="G44" s="8"/>
    </row>
    <row r="45" spans="2:7" x14ac:dyDescent="0.25">
      <c r="B45" s="8"/>
      <c r="C45" s="425"/>
      <c r="D45" s="425"/>
      <c r="E45" s="425"/>
      <c r="F45" s="425"/>
      <c r="G45" s="8"/>
    </row>
    <row r="46" spans="2:7" x14ac:dyDescent="0.25">
      <c r="B46" s="8"/>
      <c r="C46" s="405"/>
      <c r="D46" s="405"/>
      <c r="E46" s="420"/>
      <c r="F46" s="420"/>
      <c r="G46" s="8"/>
    </row>
    <row r="47" spans="2:7" x14ac:dyDescent="0.25">
      <c r="B47" s="8"/>
      <c r="C47" s="405"/>
      <c r="D47" s="405"/>
      <c r="E47" s="418"/>
      <c r="F47" s="418"/>
      <c r="G47" s="8"/>
    </row>
    <row r="48" spans="2:7" x14ac:dyDescent="0.25">
      <c r="B48" s="8"/>
      <c r="C48" s="8"/>
      <c r="D48" s="8"/>
      <c r="E48" s="8"/>
      <c r="F48" s="8"/>
      <c r="G48" s="8"/>
    </row>
    <row r="49" spans="2:7" x14ac:dyDescent="0.25">
      <c r="B49" s="8"/>
      <c r="C49" s="417"/>
      <c r="D49" s="417"/>
      <c r="E49" s="7"/>
      <c r="F49" s="8"/>
      <c r="G49" s="8"/>
    </row>
    <row r="50" spans="2:7" x14ac:dyDescent="0.25">
      <c r="B50" s="8"/>
      <c r="C50" s="417"/>
      <c r="D50" s="417"/>
      <c r="E50" s="419"/>
      <c r="F50" s="419"/>
      <c r="G50" s="8"/>
    </row>
    <row r="51" spans="2:7" x14ac:dyDescent="0.25">
      <c r="B51" s="8"/>
      <c r="C51" s="7"/>
      <c r="D51" s="7"/>
      <c r="E51" s="7"/>
      <c r="F51" s="7"/>
      <c r="G51" s="8"/>
    </row>
    <row r="52" spans="2:7" x14ac:dyDescent="0.25">
      <c r="B52" s="8"/>
      <c r="C52" s="405"/>
      <c r="D52" s="405"/>
      <c r="E52" s="420"/>
      <c r="F52" s="420"/>
      <c r="G52" s="8"/>
    </row>
    <row r="53" spans="2:7" x14ac:dyDescent="0.25">
      <c r="B53" s="8"/>
      <c r="C53" s="405"/>
      <c r="D53" s="405"/>
      <c r="E53" s="418"/>
      <c r="F53" s="418"/>
      <c r="G53" s="8"/>
    </row>
    <row r="54" spans="2:7" x14ac:dyDescent="0.25">
      <c r="B54" s="8"/>
      <c r="C54" s="8"/>
      <c r="D54" s="8"/>
      <c r="E54" s="8"/>
      <c r="F54" s="8"/>
      <c r="G54" s="8"/>
    </row>
    <row r="55" spans="2:7" x14ac:dyDescent="0.25">
      <c r="B55" s="8"/>
      <c r="C55" s="417"/>
      <c r="D55" s="417"/>
      <c r="E55" s="8"/>
      <c r="F55" s="8"/>
      <c r="G55" s="8"/>
    </row>
    <row r="56" spans="2:7" x14ac:dyDescent="0.25">
      <c r="B56" s="8"/>
      <c r="C56" s="417"/>
      <c r="D56" s="417"/>
      <c r="E56" s="418"/>
      <c r="F56" s="418"/>
      <c r="G56" s="8"/>
    </row>
    <row r="57" spans="2:7" x14ac:dyDescent="0.25">
      <c r="B57" s="8"/>
      <c r="C57" s="405"/>
      <c r="D57" s="405"/>
      <c r="E57" s="418"/>
      <c r="F57" s="418"/>
      <c r="G57" s="8"/>
    </row>
    <row r="58" spans="2:7" x14ac:dyDescent="0.25">
      <c r="B58" s="8"/>
      <c r="C58" s="9"/>
      <c r="D58" s="8"/>
      <c r="E58" s="9"/>
      <c r="F58" s="8"/>
      <c r="G58" s="8"/>
    </row>
    <row r="59" spans="2:7" x14ac:dyDescent="0.25">
      <c r="B59" s="8"/>
      <c r="C59" s="9"/>
      <c r="D59" s="9"/>
      <c r="E59" s="9"/>
      <c r="F59" s="9"/>
      <c r="G59" s="10"/>
    </row>
  </sheetData>
  <mergeCells count="46">
    <mergeCell ref="C32:F32"/>
    <mergeCell ref="C31:D31"/>
    <mergeCell ref="E31:F31"/>
    <mergeCell ref="E22:F22"/>
    <mergeCell ref="C57:D57"/>
    <mergeCell ref="E57:F57"/>
    <mergeCell ref="C53:D53"/>
    <mergeCell ref="E53:F53"/>
    <mergeCell ref="C43:D43"/>
    <mergeCell ref="C44:D44"/>
    <mergeCell ref="E47:F47"/>
    <mergeCell ref="C49:D49"/>
    <mergeCell ref="C45:F45"/>
    <mergeCell ref="C46:D46"/>
    <mergeCell ref="E46:F46"/>
    <mergeCell ref="C55:D55"/>
    <mergeCell ref="C56:D56"/>
    <mergeCell ref="E56:F56"/>
    <mergeCell ref="C50:D50"/>
    <mergeCell ref="E50:F50"/>
    <mergeCell ref="C52:D52"/>
    <mergeCell ref="E52:F52"/>
    <mergeCell ref="C47:D47"/>
    <mergeCell ref="C3:F3"/>
    <mergeCell ref="B4:F4"/>
    <mergeCell ref="C5:F5"/>
    <mergeCell ref="C7:D7"/>
    <mergeCell ref="C8:F8"/>
    <mergeCell ref="E9:F9"/>
    <mergeCell ref="E13:F13"/>
    <mergeCell ref="E14:F14"/>
    <mergeCell ref="C30:F30"/>
    <mergeCell ref="C20:F20"/>
    <mergeCell ref="C21:F21"/>
    <mergeCell ref="E16:F16"/>
    <mergeCell ref="E17:F17"/>
    <mergeCell ref="E15:F15"/>
    <mergeCell ref="E10:F10"/>
    <mergeCell ref="E27:F27"/>
    <mergeCell ref="E25:F25"/>
    <mergeCell ref="E26:F26"/>
    <mergeCell ref="E11:F11"/>
    <mergeCell ref="E12:F12"/>
    <mergeCell ref="E23:F23"/>
    <mergeCell ref="E24:F24"/>
    <mergeCell ref="E18:F18"/>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5"/>
  <sheetViews>
    <sheetView topLeftCell="B30" zoomScale="85" zoomScaleNormal="85" workbookViewId="0">
      <selection activeCell="F30" sqref="F30:G30"/>
    </sheetView>
  </sheetViews>
  <sheetFormatPr defaultColWidth="8.85546875" defaultRowHeight="15" x14ac:dyDescent="0.25"/>
  <cols>
    <col min="1" max="1" width="2.140625" customWidth="1"/>
    <col min="2" max="2" width="2.28515625" customWidth="1"/>
    <col min="3" max="3" width="22.5703125" style="11" customWidth="1"/>
    <col min="4" max="4" width="12.42578125" customWidth="1"/>
    <col min="5" max="5" width="40.5703125" customWidth="1"/>
    <col min="6" max="6" width="18.85546875" customWidth="1"/>
    <col min="7" max="7" width="28.28515625" customWidth="1"/>
    <col min="8" max="8" width="117.5703125" customWidth="1"/>
    <col min="9" max="9" width="47.85546875" customWidth="1"/>
    <col min="10" max="10" width="2.7109375" customWidth="1"/>
    <col min="11" max="11" width="2" customWidth="1"/>
    <col min="12" max="12" width="40.7109375" customWidth="1"/>
  </cols>
  <sheetData>
    <row r="1" spans="1:52" ht="15.75" thickBot="1" x14ac:dyDescent="0.3">
      <c r="A1" s="20"/>
      <c r="B1" s="20"/>
      <c r="C1" s="19"/>
      <c r="D1" s="20"/>
      <c r="E1" s="20"/>
      <c r="F1" s="20"/>
      <c r="G1" s="20"/>
      <c r="H1" s="99"/>
      <c r="I1" s="99"/>
      <c r="J1" s="20"/>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row>
    <row r="2" spans="1:52" ht="15.75" thickBot="1" x14ac:dyDescent="0.3">
      <c r="A2" s="20"/>
      <c r="B2" s="40"/>
      <c r="C2" s="41"/>
      <c r="D2" s="42"/>
      <c r="E2" s="42"/>
      <c r="F2" s="42"/>
      <c r="G2" s="42"/>
      <c r="H2" s="104"/>
      <c r="I2" s="104"/>
      <c r="J2" s="43"/>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row>
    <row r="3" spans="1:52" ht="21" thickBot="1" x14ac:dyDescent="0.35">
      <c r="A3" s="20"/>
      <c r="B3" s="92"/>
      <c r="C3" s="378" t="s">
        <v>250</v>
      </c>
      <c r="D3" s="379"/>
      <c r="E3" s="379"/>
      <c r="F3" s="379"/>
      <c r="G3" s="379"/>
      <c r="H3" s="379"/>
      <c r="I3" s="380"/>
      <c r="J3" s="94"/>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row>
    <row r="4" spans="1:52" ht="15" customHeight="1" x14ac:dyDescent="0.25">
      <c r="A4" s="20"/>
      <c r="B4" s="44"/>
      <c r="C4" s="463" t="s">
        <v>222</v>
      </c>
      <c r="D4" s="463"/>
      <c r="E4" s="463"/>
      <c r="F4" s="463"/>
      <c r="G4" s="463"/>
      <c r="H4" s="463"/>
      <c r="I4" s="463"/>
      <c r="J4" s="45"/>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row>
    <row r="5" spans="1:52" ht="15" customHeight="1" x14ac:dyDescent="0.25">
      <c r="A5" s="20"/>
      <c r="B5" s="44"/>
      <c r="C5" s="281"/>
      <c r="D5" s="281"/>
      <c r="E5" s="281"/>
      <c r="F5" s="281"/>
      <c r="G5" s="281"/>
      <c r="H5" s="281"/>
      <c r="I5" s="281"/>
      <c r="J5" s="45"/>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row>
    <row r="6" spans="1:52" x14ac:dyDescent="0.25">
      <c r="A6" s="20"/>
      <c r="B6" s="44"/>
      <c r="C6" s="46"/>
      <c r="D6" s="47"/>
      <c r="E6" s="47"/>
      <c r="F6" s="47"/>
      <c r="G6" s="47"/>
      <c r="H6" s="105"/>
      <c r="I6" s="105"/>
      <c r="J6" s="45"/>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row>
    <row r="7" spans="1:52" ht="15.75" customHeight="1" thickBot="1" x14ac:dyDescent="0.3">
      <c r="A7" s="20"/>
      <c r="B7" s="44"/>
      <c r="C7" s="46"/>
      <c r="D7" s="366" t="s">
        <v>251</v>
      </c>
      <c r="E7" s="366"/>
      <c r="F7" s="448" t="s">
        <v>255</v>
      </c>
      <c r="G7" s="448"/>
      <c r="H7" s="103" t="s">
        <v>256</v>
      </c>
      <c r="I7" s="103" t="s">
        <v>230</v>
      </c>
      <c r="J7" s="45"/>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row>
    <row r="8" spans="1:52" s="11" customFormat="1" ht="98.45" customHeight="1" thickBot="1" x14ac:dyDescent="0.3">
      <c r="A8" s="19"/>
      <c r="B8" s="48"/>
      <c r="C8" s="102" t="s">
        <v>249</v>
      </c>
      <c r="D8" s="432" t="s">
        <v>863</v>
      </c>
      <c r="E8" s="433"/>
      <c r="F8" s="434" t="s">
        <v>864</v>
      </c>
      <c r="G8" s="435"/>
      <c r="H8" s="272" t="s">
        <v>941</v>
      </c>
      <c r="I8" s="284" t="s">
        <v>725</v>
      </c>
      <c r="J8" s="4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row>
    <row r="9" spans="1:52" s="11" customFormat="1" ht="69" customHeight="1" thickBot="1" x14ac:dyDescent="0.3">
      <c r="A9" s="19"/>
      <c r="B9" s="48"/>
      <c r="C9" s="102"/>
      <c r="D9" s="432" t="s">
        <v>888</v>
      </c>
      <c r="E9" s="433"/>
      <c r="F9" s="434" t="s">
        <v>883</v>
      </c>
      <c r="G9" s="435"/>
      <c r="H9" s="273" t="s">
        <v>878</v>
      </c>
      <c r="I9" s="284" t="s">
        <v>725</v>
      </c>
      <c r="J9" s="4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row>
    <row r="10" spans="1:52" s="11" customFormat="1" ht="113.25" customHeight="1" thickBot="1" x14ac:dyDescent="0.3">
      <c r="A10" s="19"/>
      <c r="B10" s="48"/>
      <c r="C10" s="102"/>
      <c r="D10" s="432" t="s">
        <v>876</v>
      </c>
      <c r="E10" s="433"/>
      <c r="F10" s="432" t="s">
        <v>785</v>
      </c>
      <c r="G10" s="433"/>
      <c r="H10" s="273" t="s">
        <v>942</v>
      </c>
      <c r="I10" s="284" t="s">
        <v>725</v>
      </c>
      <c r="J10" s="4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row>
    <row r="11" spans="1:52" s="11" customFormat="1" ht="123" customHeight="1" thickBot="1" x14ac:dyDescent="0.3">
      <c r="A11" s="19"/>
      <c r="B11" s="48"/>
      <c r="C11" s="102"/>
      <c r="D11" s="432" t="s">
        <v>861</v>
      </c>
      <c r="E11" s="433"/>
      <c r="F11" s="434" t="s">
        <v>862</v>
      </c>
      <c r="G11" s="435"/>
      <c r="H11" s="273" t="s">
        <v>950</v>
      </c>
      <c r="I11" s="284" t="s">
        <v>20</v>
      </c>
      <c r="J11" s="4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row>
    <row r="12" spans="1:52" s="11" customFormat="1" ht="122.45" customHeight="1" thickBot="1" x14ac:dyDescent="0.3">
      <c r="A12" s="19"/>
      <c r="B12" s="48"/>
      <c r="C12" s="102"/>
      <c r="D12" s="432" t="s">
        <v>735</v>
      </c>
      <c r="E12" s="433" t="s">
        <v>687</v>
      </c>
      <c r="F12" s="432" t="s">
        <v>735</v>
      </c>
      <c r="G12" s="433" t="s">
        <v>687</v>
      </c>
      <c r="H12" s="273" t="s">
        <v>967</v>
      </c>
      <c r="I12" s="355" t="s">
        <v>20</v>
      </c>
      <c r="J12" s="4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row>
    <row r="13" spans="1:52" s="11" customFormat="1" ht="147" customHeight="1" thickBot="1" x14ac:dyDescent="0.3">
      <c r="A13" s="19"/>
      <c r="B13" s="48"/>
      <c r="C13" s="102"/>
      <c r="D13" s="432" t="s">
        <v>877</v>
      </c>
      <c r="E13" s="433"/>
      <c r="F13" s="451" t="s">
        <v>865</v>
      </c>
      <c r="G13" s="452"/>
      <c r="H13" s="273" t="s">
        <v>934</v>
      </c>
      <c r="I13" s="284" t="s">
        <v>20</v>
      </c>
      <c r="J13" s="4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row>
    <row r="14" spans="1:52" s="11" customFormat="1" ht="90.75" thickBot="1" x14ac:dyDescent="0.3">
      <c r="A14" s="19"/>
      <c r="B14" s="48"/>
      <c r="C14" s="102"/>
      <c r="D14" s="432" t="s">
        <v>870</v>
      </c>
      <c r="E14" s="433"/>
      <c r="F14" s="432" t="s">
        <v>871</v>
      </c>
      <c r="G14" s="433"/>
      <c r="H14" s="272" t="s">
        <v>935</v>
      </c>
      <c r="I14" s="284" t="s">
        <v>20</v>
      </c>
      <c r="J14" s="4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row>
    <row r="15" spans="1:52" s="11" customFormat="1" ht="409.15" customHeight="1" thickBot="1" x14ac:dyDescent="0.3">
      <c r="A15" s="19"/>
      <c r="B15" s="48"/>
      <c r="C15" s="102"/>
      <c r="D15" s="432" t="s">
        <v>873</v>
      </c>
      <c r="E15" s="433"/>
      <c r="F15" s="432" t="s">
        <v>874</v>
      </c>
      <c r="G15" s="433"/>
      <c r="H15" s="272" t="s">
        <v>954</v>
      </c>
      <c r="I15" s="284" t="s">
        <v>20</v>
      </c>
      <c r="J15" s="4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row>
    <row r="16" spans="1:52" s="11" customFormat="1" ht="18.75" customHeight="1" thickBot="1" x14ac:dyDescent="0.3">
      <c r="A16" s="19"/>
      <c r="B16" s="48"/>
      <c r="C16" s="279"/>
      <c r="D16" s="50"/>
      <c r="E16" s="50"/>
      <c r="F16" s="50"/>
      <c r="G16" s="50"/>
      <c r="H16" s="109" t="s">
        <v>252</v>
      </c>
      <c r="I16" s="283" t="s">
        <v>20</v>
      </c>
      <c r="J16" s="4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row>
    <row r="17" spans="1:52" s="11" customFormat="1" ht="18.75" customHeight="1" x14ac:dyDescent="0.25">
      <c r="A17" s="19"/>
      <c r="B17" s="48"/>
      <c r="C17" s="279"/>
      <c r="D17" s="50"/>
      <c r="E17" s="50"/>
      <c r="F17" s="50"/>
      <c r="G17" s="50"/>
      <c r="H17" s="110"/>
      <c r="I17" s="46"/>
      <c r="J17" s="4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row>
    <row r="18" spans="1:52" s="11" customFormat="1" ht="15.75" thickBot="1" x14ac:dyDescent="0.3">
      <c r="A18" s="19"/>
      <c r="B18" s="48"/>
      <c r="C18" s="279"/>
      <c r="D18" s="453" t="s">
        <v>736</v>
      </c>
      <c r="E18" s="453"/>
      <c r="F18" s="453"/>
      <c r="G18" s="453"/>
      <c r="H18" s="453"/>
      <c r="I18" s="453"/>
      <c r="J18" s="4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11" customFormat="1" ht="15.75" thickBot="1" x14ac:dyDescent="0.3">
      <c r="A19" s="19"/>
      <c r="B19" s="48"/>
      <c r="C19" s="279"/>
      <c r="D19" s="86" t="s">
        <v>59</v>
      </c>
      <c r="E19" s="454" t="s">
        <v>968</v>
      </c>
      <c r="F19" s="455"/>
      <c r="G19" s="455"/>
      <c r="H19" s="456"/>
      <c r="I19" s="50"/>
      <c r="J19" s="4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row>
    <row r="20" spans="1:52" s="11" customFormat="1" ht="15.75" thickBot="1" x14ac:dyDescent="0.3">
      <c r="A20" s="19"/>
      <c r="B20" s="48"/>
      <c r="C20" s="279"/>
      <c r="D20" s="86" t="s">
        <v>61</v>
      </c>
      <c r="E20" s="457" t="s">
        <v>678</v>
      </c>
      <c r="F20" s="458"/>
      <c r="G20" s="458"/>
      <c r="H20" s="459"/>
      <c r="I20" s="50"/>
      <c r="J20" s="4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row>
    <row r="21" spans="1:52" s="11" customFormat="1" ht="13.5" customHeight="1" x14ac:dyDescent="0.25">
      <c r="A21" s="19"/>
      <c r="B21" s="48"/>
      <c r="C21" s="279"/>
      <c r="D21" s="50"/>
      <c r="E21" s="50"/>
      <c r="F21" s="50"/>
      <c r="G21" s="50"/>
      <c r="H21" s="50"/>
      <c r="I21" s="50"/>
      <c r="J21" s="4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row>
    <row r="22" spans="1:52" s="11" customFormat="1" ht="30.75" customHeight="1" thickBot="1" x14ac:dyDescent="0.3">
      <c r="A22" s="19"/>
      <c r="B22" s="48"/>
      <c r="C22" s="390" t="s">
        <v>223</v>
      </c>
      <c r="D22" s="390"/>
      <c r="E22" s="390"/>
      <c r="F22" s="390"/>
      <c r="G22" s="390"/>
      <c r="H22" s="390"/>
      <c r="I22" s="105"/>
      <c r="J22" s="4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row>
    <row r="23" spans="1:52" s="11" customFormat="1" ht="403.15" customHeight="1" thickBot="1" x14ac:dyDescent="0.3">
      <c r="A23" s="19"/>
      <c r="B23" s="48"/>
      <c r="C23" s="280"/>
      <c r="D23" s="460" t="s">
        <v>936</v>
      </c>
      <c r="E23" s="461"/>
      <c r="F23" s="461"/>
      <c r="G23" s="461"/>
      <c r="H23" s="461"/>
      <c r="I23" s="462"/>
      <c r="J23" s="4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row>
    <row r="24" spans="1:52" s="11" customFormat="1" x14ac:dyDescent="0.25">
      <c r="A24" s="19"/>
      <c r="B24" s="48"/>
      <c r="C24" s="280"/>
      <c r="D24" s="280"/>
      <c r="E24" s="280"/>
      <c r="F24" s="280"/>
      <c r="G24" s="280"/>
      <c r="H24" s="105"/>
      <c r="I24" s="105"/>
      <c r="J24" s="4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row>
    <row r="25" spans="1:52" ht="15.75" customHeight="1" thickBot="1" x14ac:dyDescent="0.3">
      <c r="A25" s="20"/>
      <c r="B25" s="48"/>
      <c r="C25" s="51"/>
      <c r="D25" s="448" t="s">
        <v>251</v>
      </c>
      <c r="E25" s="448"/>
      <c r="F25" s="448" t="s">
        <v>255</v>
      </c>
      <c r="G25" s="448"/>
      <c r="H25" s="103" t="s">
        <v>256</v>
      </c>
      <c r="I25" s="103" t="s">
        <v>230</v>
      </c>
      <c r="J25" s="49"/>
      <c r="K25" s="6"/>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row>
    <row r="26" spans="1:52" ht="60.75" thickBot="1" x14ac:dyDescent="0.3">
      <c r="A26" s="20"/>
      <c r="B26" s="48"/>
      <c r="C26" s="102" t="s">
        <v>969</v>
      </c>
      <c r="D26" s="432" t="s">
        <v>863</v>
      </c>
      <c r="E26" s="433"/>
      <c r="F26" s="434" t="s">
        <v>864</v>
      </c>
      <c r="G26" s="435"/>
      <c r="H26" s="272" t="s">
        <v>941</v>
      </c>
      <c r="I26" s="284" t="s">
        <v>725</v>
      </c>
      <c r="J26" s="49"/>
      <c r="K26" s="6"/>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row>
    <row r="27" spans="1:52" ht="66.75" customHeight="1" thickBot="1" x14ac:dyDescent="0.3">
      <c r="A27" s="20"/>
      <c r="B27" s="48"/>
      <c r="C27" s="102"/>
      <c r="D27" s="432" t="s">
        <v>888</v>
      </c>
      <c r="E27" s="433"/>
      <c r="F27" s="434" t="s">
        <v>883</v>
      </c>
      <c r="G27" s="435"/>
      <c r="H27" s="273" t="s">
        <v>878</v>
      </c>
      <c r="I27" s="284" t="s">
        <v>725</v>
      </c>
      <c r="J27" s="4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row>
    <row r="28" spans="1:52" ht="81.75" customHeight="1" thickBot="1" x14ac:dyDescent="0.3">
      <c r="A28" s="20"/>
      <c r="B28" s="48"/>
      <c r="C28" s="102"/>
      <c r="D28" s="432" t="s">
        <v>876</v>
      </c>
      <c r="E28" s="433"/>
      <c r="F28" s="432" t="s">
        <v>785</v>
      </c>
      <c r="G28" s="433"/>
      <c r="H28" s="273" t="s">
        <v>959</v>
      </c>
      <c r="I28" s="284" t="s">
        <v>725</v>
      </c>
      <c r="J28" s="4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row>
    <row r="29" spans="1:52" ht="90.75" thickBot="1" x14ac:dyDescent="0.3">
      <c r="A29" s="20"/>
      <c r="B29" s="48"/>
      <c r="C29" s="102"/>
      <c r="D29" s="432" t="s">
        <v>861</v>
      </c>
      <c r="E29" s="433"/>
      <c r="F29" s="434" t="s">
        <v>862</v>
      </c>
      <c r="G29" s="435"/>
      <c r="H29" s="273" t="s">
        <v>975</v>
      </c>
      <c r="I29" s="284" t="s">
        <v>20</v>
      </c>
      <c r="J29" s="4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row>
    <row r="30" spans="1:52" ht="90.75" thickBot="1" x14ac:dyDescent="0.3">
      <c r="A30" s="20"/>
      <c r="B30" s="48"/>
      <c r="C30" s="102"/>
      <c r="D30" s="432" t="s">
        <v>735</v>
      </c>
      <c r="E30" s="433" t="s">
        <v>687</v>
      </c>
      <c r="F30" s="432" t="s">
        <v>735</v>
      </c>
      <c r="G30" s="433" t="s">
        <v>687</v>
      </c>
      <c r="H30" s="350" t="s">
        <v>962</v>
      </c>
      <c r="I30" s="351" t="s">
        <v>961</v>
      </c>
      <c r="J30" s="4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row>
    <row r="31" spans="1:52" ht="60.75" thickBot="1" x14ac:dyDescent="0.3">
      <c r="A31" s="20"/>
      <c r="B31" s="48"/>
      <c r="C31" s="102"/>
      <c r="D31" s="432" t="s">
        <v>877</v>
      </c>
      <c r="E31" s="433"/>
      <c r="F31" s="451" t="s">
        <v>865</v>
      </c>
      <c r="G31" s="452"/>
      <c r="H31" s="273" t="s">
        <v>960</v>
      </c>
      <c r="I31" s="284" t="s">
        <v>20</v>
      </c>
      <c r="J31" s="4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row>
    <row r="32" spans="1:52" ht="90.75" thickBot="1" x14ac:dyDescent="0.3">
      <c r="A32" s="20"/>
      <c r="B32" s="48"/>
      <c r="C32" s="102"/>
      <c r="D32" s="432" t="s">
        <v>870</v>
      </c>
      <c r="E32" s="433"/>
      <c r="F32" s="432" t="s">
        <v>871</v>
      </c>
      <c r="G32" s="433"/>
      <c r="H32" s="272" t="s">
        <v>935</v>
      </c>
      <c r="I32" s="284" t="s">
        <v>20</v>
      </c>
      <c r="J32" s="4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row>
    <row r="33" spans="1:52" ht="408.75" customHeight="1" thickBot="1" x14ac:dyDescent="0.3">
      <c r="A33" s="20"/>
      <c r="B33" s="48"/>
      <c r="C33" s="102"/>
      <c r="D33" s="432" t="s">
        <v>873</v>
      </c>
      <c r="E33" s="433"/>
      <c r="F33" s="432" t="s">
        <v>874</v>
      </c>
      <c r="G33" s="433"/>
      <c r="H33" s="272" t="s">
        <v>954</v>
      </c>
      <c r="I33" s="284" t="s">
        <v>20</v>
      </c>
      <c r="J33" s="4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row>
    <row r="34" spans="1:52" ht="15.75" thickBot="1" x14ac:dyDescent="0.3">
      <c r="A34" s="20"/>
      <c r="B34" s="48"/>
      <c r="C34" s="46"/>
      <c r="D34" s="50"/>
      <c r="E34" s="50"/>
      <c r="F34" s="50"/>
      <c r="G34" s="50"/>
      <c r="H34" s="109" t="s">
        <v>252</v>
      </c>
      <c r="I34" s="283" t="s">
        <v>20</v>
      </c>
      <c r="J34" s="4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row>
    <row r="35" spans="1:52" ht="15.75" thickBot="1" x14ac:dyDescent="0.3">
      <c r="A35" s="20"/>
      <c r="B35" s="48"/>
      <c r="C35" s="46"/>
      <c r="D35" s="144" t="s">
        <v>736</v>
      </c>
      <c r="E35" s="146"/>
      <c r="F35" s="46"/>
      <c r="G35" s="46"/>
      <c r="H35" s="110"/>
      <c r="I35" s="46"/>
      <c r="J35" s="4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row>
    <row r="36" spans="1:52" ht="15.75" thickBot="1" x14ac:dyDescent="0.3">
      <c r="A36" s="20"/>
      <c r="B36" s="48"/>
      <c r="C36" s="46"/>
      <c r="D36" s="86" t="s">
        <v>59</v>
      </c>
      <c r="E36" s="352" t="s">
        <v>965</v>
      </c>
      <c r="F36" s="353" t="s">
        <v>741</v>
      </c>
      <c r="G36" s="353"/>
      <c r="H36" s="354"/>
      <c r="I36" s="46"/>
      <c r="J36" s="4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row>
    <row r="37" spans="1:52" ht="15.75" thickBot="1" x14ac:dyDescent="0.3">
      <c r="A37" s="20"/>
      <c r="B37" s="48"/>
      <c r="C37" s="46"/>
      <c r="D37" s="86" t="s">
        <v>61</v>
      </c>
      <c r="E37" s="285" t="s">
        <v>966</v>
      </c>
      <c r="F37" s="449" t="s">
        <v>964</v>
      </c>
      <c r="G37" s="449"/>
      <c r="H37" s="450"/>
      <c r="I37" s="46"/>
      <c r="J37" s="4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row>
    <row r="38" spans="1:52" x14ac:dyDescent="0.25">
      <c r="A38" s="20"/>
      <c r="B38" s="48"/>
      <c r="C38" s="46"/>
      <c r="D38" s="46"/>
      <c r="E38" s="46"/>
      <c r="F38" s="46"/>
      <c r="G38" s="46"/>
      <c r="H38" s="110"/>
      <c r="I38" s="46"/>
      <c r="J38" s="4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row>
    <row r="39" spans="1:52" ht="15.75" customHeight="1" thickBot="1" x14ac:dyDescent="0.3">
      <c r="A39" s="20"/>
      <c r="B39" s="48"/>
      <c r="C39" s="51"/>
      <c r="D39" s="448" t="s">
        <v>251</v>
      </c>
      <c r="E39" s="448"/>
      <c r="F39" s="448" t="s">
        <v>255</v>
      </c>
      <c r="G39" s="448"/>
      <c r="H39" s="103" t="s">
        <v>256</v>
      </c>
      <c r="I39" s="103" t="s">
        <v>230</v>
      </c>
      <c r="J39" s="49"/>
      <c r="K39" s="6"/>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row>
    <row r="40" spans="1:52" ht="14.45" customHeight="1" thickBot="1" x14ac:dyDescent="0.3">
      <c r="A40" s="20"/>
      <c r="B40" s="48"/>
      <c r="C40" s="102" t="s">
        <v>280</v>
      </c>
      <c r="D40" s="443"/>
      <c r="E40" s="444"/>
      <c r="F40" s="443"/>
      <c r="G40" s="444"/>
      <c r="H40" s="107"/>
      <c r="I40" s="107"/>
      <c r="J40" s="49"/>
      <c r="K40" s="6"/>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row>
    <row r="41" spans="1:52" ht="14.45" customHeight="1" thickBot="1" x14ac:dyDescent="0.3">
      <c r="A41" s="20"/>
      <c r="B41" s="48"/>
      <c r="C41" s="102"/>
      <c r="D41" s="443"/>
      <c r="E41" s="444"/>
      <c r="F41" s="443"/>
      <c r="G41" s="444"/>
      <c r="H41" s="107"/>
      <c r="I41" s="107"/>
      <c r="J41" s="4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row>
    <row r="42" spans="1:52" ht="14.45" customHeight="1" thickBot="1" x14ac:dyDescent="0.3">
      <c r="A42" s="20"/>
      <c r="B42" s="48"/>
      <c r="C42" s="102"/>
      <c r="D42" s="443"/>
      <c r="E42" s="444"/>
      <c r="F42" s="443"/>
      <c r="G42" s="444"/>
      <c r="H42" s="107"/>
      <c r="I42" s="107"/>
      <c r="J42" s="4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row>
    <row r="43" spans="1:52" ht="21.75" customHeight="1" thickBot="1" x14ac:dyDescent="0.3">
      <c r="A43" s="20"/>
      <c r="B43" s="48"/>
      <c r="C43" s="46"/>
      <c r="D43" s="46"/>
      <c r="E43" s="46"/>
      <c r="F43" s="46"/>
      <c r="G43" s="46"/>
      <c r="H43" s="109" t="s">
        <v>252</v>
      </c>
      <c r="I43" s="111"/>
      <c r="J43" s="4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row>
    <row r="44" spans="1:52" ht="15.75" thickBot="1" x14ac:dyDescent="0.3">
      <c r="A44" s="20"/>
      <c r="B44" s="48"/>
      <c r="C44" s="46"/>
      <c r="D44" s="144" t="s">
        <v>736</v>
      </c>
      <c r="E44" s="146"/>
      <c r="F44" s="46"/>
      <c r="G44" s="46"/>
      <c r="H44" s="110"/>
      <c r="I44" s="46"/>
      <c r="J44" s="4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row>
    <row r="45" spans="1:52" ht="15.75" thickBot="1" x14ac:dyDescent="0.3">
      <c r="A45" s="20"/>
      <c r="B45" s="48"/>
      <c r="C45" s="46"/>
      <c r="D45" s="86" t="s">
        <v>59</v>
      </c>
      <c r="E45" s="445"/>
      <c r="F45" s="446"/>
      <c r="G45" s="446"/>
      <c r="H45" s="447"/>
      <c r="I45" s="46"/>
      <c r="J45" s="4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row>
    <row r="46" spans="1:52" ht="15.75" thickBot="1" x14ac:dyDescent="0.3">
      <c r="A46" s="20"/>
      <c r="B46" s="48"/>
      <c r="C46" s="46"/>
      <c r="D46" s="86" t="s">
        <v>61</v>
      </c>
      <c r="E46" s="445"/>
      <c r="F46" s="446"/>
      <c r="G46" s="446"/>
      <c r="H46" s="447"/>
      <c r="I46" s="46"/>
      <c r="J46" s="4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row>
    <row r="47" spans="1:52" ht="15.75" thickBot="1" x14ac:dyDescent="0.3">
      <c r="A47" s="20"/>
      <c r="B47" s="48"/>
      <c r="C47" s="46"/>
      <c r="D47" s="86"/>
      <c r="E47" s="46"/>
      <c r="F47" s="46"/>
      <c r="G47" s="46"/>
      <c r="H47" s="46"/>
      <c r="I47" s="46"/>
      <c r="J47" s="4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row>
    <row r="48" spans="1:52" ht="409.5" customHeight="1" thickBot="1" x14ac:dyDescent="0.3">
      <c r="A48" s="20"/>
      <c r="B48" s="48"/>
      <c r="C48" s="108"/>
      <c r="D48" s="439" t="s">
        <v>257</v>
      </c>
      <c r="E48" s="439"/>
      <c r="F48" s="436" t="s">
        <v>963</v>
      </c>
      <c r="G48" s="437"/>
      <c r="H48" s="437"/>
      <c r="I48" s="438"/>
      <c r="J48" s="4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row>
    <row r="49" spans="1:52" s="11" customFormat="1" ht="18.75" customHeight="1" x14ac:dyDescent="0.25">
      <c r="A49" s="19"/>
      <c r="B49" s="48"/>
      <c r="C49" s="52"/>
      <c r="D49" s="52"/>
      <c r="E49" s="52"/>
      <c r="F49" s="52"/>
      <c r="G49" s="52"/>
      <c r="H49" s="105"/>
      <c r="I49" s="105"/>
      <c r="J49" s="4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row>
    <row r="50" spans="1:52" s="11" customFormat="1" ht="15.75" customHeight="1" thickBot="1" x14ac:dyDescent="0.3">
      <c r="A50" s="19"/>
      <c r="B50" s="48"/>
      <c r="C50" s="46"/>
      <c r="D50" s="47"/>
      <c r="E50" s="47"/>
      <c r="F50" s="47"/>
      <c r="G50" s="85" t="s">
        <v>224</v>
      </c>
      <c r="H50" s="105"/>
      <c r="I50" s="105"/>
      <c r="J50" s="4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row>
    <row r="51" spans="1:52" s="11" customFormat="1" ht="78" customHeight="1" x14ac:dyDescent="0.25">
      <c r="A51" s="19"/>
      <c r="B51" s="48"/>
      <c r="C51" s="46"/>
      <c r="D51" s="47"/>
      <c r="E51" s="47"/>
      <c r="F51" s="30" t="s">
        <v>225</v>
      </c>
      <c r="G51" s="440" t="s">
        <v>737</v>
      </c>
      <c r="H51" s="441"/>
      <c r="I51" s="442"/>
      <c r="J51" s="4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row>
    <row r="52" spans="1:52" s="11" customFormat="1" ht="54.75" customHeight="1" x14ac:dyDescent="0.25">
      <c r="A52" s="19"/>
      <c r="B52" s="48"/>
      <c r="C52" s="46"/>
      <c r="D52" s="47"/>
      <c r="E52" s="47"/>
      <c r="F52" s="31" t="s">
        <v>226</v>
      </c>
      <c r="G52" s="426" t="s">
        <v>287</v>
      </c>
      <c r="H52" s="427"/>
      <c r="I52" s="428"/>
      <c r="J52" s="4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row>
    <row r="53" spans="1:52" s="11" customFormat="1" ht="58.5" customHeight="1" x14ac:dyDescent="0.25">
      <c r="A53" s="19"/>
      <c r="B53" s="48"/>
      <c r="C53" s="46"/>
      <c r="D53" s="47"/>
      <c r="E53" s="47"/>
      <c r="F53" s="31" t="s">
        <v>227</v>
      </c>
      <c r="G53" s="426" t="s">
        <v>288</v>
      </c>
      <c r="H53" s="427"/>
      <c r="I53" s="428"/>
      <c r="J53" s="4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row>
    <row r="54" spans="1:52" ht="60" customHeight="1" x14ac:dyDescent="0.25">
      <c r="A54" s="20"/>
      <c r="B54" s="48"/>
      <c r="C54" s="46"/>
      <c r="D54" s="47"/>
      <c r="E54" s="47"/>
      <c r="F54" s="31" t="s">
        <v>228</v>
      </c>
      <c r="G54" s="426" t="s">
        <v>289</v>
      </c>
      <c r="H54" s="427"/>
      <c r="I54" s="428"/>
      <c r="J54" s="4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row>
    <row r="55" spans="1:52" ht="54" customHeight="1" x14ac:dyDescent="0.25">
      <c r="A55" s="20"/>
      <c r="B55" s="44"/>
      <c r="C55" s="46"/>
      <c r="D55" s="47"/>
      <c r="E55" s="47"/>
      <c r="F55" s="31" t="s">
        <v>229</v>
      </c>
      <c r="G55" s="426" t="s">
        <v>290</v>
      </c>
      <c r="H55" s="427"/>
      <c r="I55" s="428"/>
      <c r="J55" s="45"/>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row>
    <row r="56" spans="1:52" ht="61.5" customHeight="1" thickBot="1" x14ac:dyDescent="0.3">
      <c r="A56" s="20"/>
      <c r="B56" s="44"/>
      <c r="C56" s="46"/>
      <c r="D56" s="47"/>
      <c r="E56" s="47"/>
      <c r="F56" s="32" t="s">
        <v>875</v>
      </c>
      <c r="G56" s="429" t="s">
        <v>291</v>
      </c>
      <c r="H56" s="430"/>
      <c r="I56" s="431"/>
      <c r="J56" s="45"/>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row>
    <row r="57" spans="1:52" ht="15.75" thickBot="1" x14ac:dyDescent="0.3">
      <c r="A57" s="20"/>
      <c r="B57" s="53"/>
      <c r="C57" s="54"/>
      <c r="D57" s="55"/>
      <c r="E57" s="55"/>
      <c r="F57" s="55"/>
      <c r="G57" s="55"/>
      <c r="H57" s="106"/>
      <c r="I57" s="106"/>
      <c r="J57" s="56"/>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row>
    <row r="58" spans="1:52" ht="50.1" customHeight="1" x14ac:dyDescent="0.25">
      <c r="A58" s="20"/>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row>
    <row r="59" spans="1:52" ht="50.1" customHeight="1" x14ac:dyDescent="0.25">
      <c r="A59" s="20"/>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row>
    <row r="60" spans="1:52" ht="49.5" customHeight="1" x14ac:dyDescent="0.25">
      <c r="A60" s="20"/>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row>
    <row r="61" spans="1:52" ht="50.1" customHeight="1" x14ac:dyDescent="0.25">
      <c r="A61" s="20"/>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row>
    <row r="62" spans="1:52" ht="50.1" customHeight="1" x14ac:dyDescent="0.25">
      <c r="A62" s="20"/>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row>
    <row r="63" spans="1:52" ht="50.1" customHeight="1" x14ac:dyDescent="0.25">
      <c r="A63" s="20"/>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row>
    <row r="64" spans="1:52" x14ac:dyDescent="0.25">
      <c r="A64" s="20"/>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row>
    <row r="65" spans="1:52" x14ac:dyDescent="0.25">
      <c r="A65" s="20"/>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row>
    <row r="66" spans="1:52" x14ac:dyDescent="0.25">
      <c r="A66" s="20"/>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row>
    <row r="67" spans="1:52" x14ac:dyDescent="0.25">
      <c r="A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row>
    <row r="68" spans="1:52"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row>
    <row r="69" spans="1:52"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row>
    <row r="70" spans="1:52"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row>
    <row r="71" spans="1:52" x14ac:dyDescent="0.25">
      <c r="A71" s="99"/>
      <c r="B71" s="99"/>
      <c r="C71" s="99"/>
      <c r="D71" s="99"/>
      <c r="E71" s="99"/>
      <c r="F71" s="99"/>
      <c r="G71" s="99"/>
      <c r="H71" s="99"/>
      <c r="I71" s="99"/>
      <c r="J71" s="99"/>
      <c r="K71" s="99"/>
    </row>
    <row r="72" spans="1:52" x14ac:dyDescent="0.25">
      <c r="A72" s="99"/>
      <c r="B72" s="99"/>
      <c r="C72" s="99"/>
      <c r="D72" s="99"/>
      <c r="E72" s="99"/>
      <c r="F72" s="99"/>
      <c r="G72" s="99"/>
      <c r="H72" s="99"/>
      <c r="I72" s="99"/>
      <c r="J72" s="99"/>
      <c r="K72" s="99"/>
    </row>
    <row r="73" spans="1:52" x14ac:dyDescent="0.25">
      <c r="A73" s="99"/>
      <c r="B73" s="99"/>
      <c r="C73" s="99"/>
      <c r="D73" s="99"/>
      <c r="E73" s="99"/>
      <c r="F73" s="99"/>
      <c r="G73" s="99"/>
      <c r="H73" s="99"/>
      <c r="I73" s="99"/>
      <c r="J73" s="99"/>
      <c r="K73" s="99"/>
    </row>
    <row r="74" spans="1:52" x14ac:dyDescent="0.25">
      <c r="A74" s="99"/>
      <c r="B74" s="99"/>
      <c r="C74" s="99"/>
      <c r="D74" s="99"/>
      <c r="E74" s="99"/>
      <c r="F74" s="99"/>
      <c r="G74" s="99"/>
      <c r="H74" s="99"/>
      <c r="I74" s="99"/>
      <c r="J74" s="99"/>
      <c r="K74" s="99"/>
    </row>
    <row r="75" spans="1:52" x14ac:dyDescent="0.25">
      <c r="A75" s="99"/>
      <c r="B75" s="99"/>
      <c r="C75" s="99"/>
      <c r="D75" s="99"/>
      <c r="E75" s="99"/>
      <c r="F75" s="99"/>
      <c r="G75" s="99"/>
      <c r="H75" s="99"/>
      <c r="I75" s="99"/>
      <c r="J75" s="99"/>
      <c r="K75" s="99"/>
    </row>
    <row r="76" spans="1:52" x14ac:dyDescent="0.25">
      <c r="A76" s="99"/>
      <c r="B76" s="99"/>
      <c r="C76" s="99"/>
      <c r="D76" s="99"/>
      <c r="E76" s="99"/>
      <c r="F76" s="99"/>
      <c r="G76" s="99"/>
      <c r="H76" s="99"/>
      <c r="I76" s="99"/>
      <c r="J76" s="99"/>
      <c r="K76" s="99"/>
    </row>
    <row r="77" spans="1:52" x14ac:dyDescent="0.25">
      <c r="A77" s="99"/>
      <c r="B77" s="99"/>
      <c r="C77" s="99"/>
      <c r="D77" s="99"/>
      <c r="E77" s="99"/>
      <c r="F77" s="99"/>
      <c r="G77" s="99"/>
      <c r="H77" s="99"/>
      <c r="I77" s="99"/>
      <c r="J77" s="99"/>
      <c r="K77" s="99"/>
    </row>
    <row r="78" spans="1:52" x14ac:dyDescent="0.25">
      <c r="A78" s="99"/>
      <c r="B78" s="99"/>
      <c r="C78" s="99"/>
      <c r="D78" s="99"/>
      <c r="E78" s="99"/>
      <c r="F78" s="99"/>
      <c r="G78" s="99"/>
      <c r="H78" s="99"/>
      <c r="I78" s="99"/>
      <c r="J78" s="99"/>
      <c r="K78" s="99"/>
    </row>
    <row r="79" spans="1:52" x14ac:dyDescent="0.25">
      <c r="A79" s="99"/>
      <c r="B79" s="99"/>
      <c r="C79" s="99"/>
      <c r="D79" s="99"/>
      <c r="E79" s="99"/>
      <c r="F79" s="99"/>
      <c r="G79" s="99"/>
      <c r="H79" s="99"/>
      <c r="I79" s="99"/>
      <c r="J79" s="99"/>
      <c r="K79" s="99"/>
    </row>
    <row r="80" spans="1:52" x14ac:dyDescent="0.25">
      <c r="A80" s="99"/>
      <c r="B80" s="99"/>
      <c r="C80" s="99"/>
      <c r="D80" s="99"/>
      <c r="E80" s="99"/>
      <c r="F80" s="99"/>
      <c r="G80" s="99"/>
      <c r="H80" s="99"/>
      <c r="I80" s="99"/>
      <c r="J80" s="99"/>
      <c r="K80" s="99"/>
    </row>
    <row r="81" spans="1:11" x14ac:dyDescent="0.25">
      <c r="A81" s="99"/>
      <c r="B81" s="99"/>
      <c r="C81" s="99"/>
      <c r="D81" s="99"/>
      <c r="E81" s="99"/>
      <c r="F81" s="99"/>
      <c r="G81" s="99"/>
      <c r="H81" s="99"/>
      <c r="I81" s="99"/>
      <c r="J81" s="99"/>
      <c r="K81" s="99"/>
    </row>
    <row r="82" spans="1:11" x14ac:dyDescent="0.25">
      <c r="A82" s="99"/>
      <c r="B82" s="99"/>
      <c r="C82" s="99"/>
      <c r="D82" s="99"/>
      <c r="E82" s="99"/>
      <c r="F82" s="99"/>
      <c r="G82" s="99"/>
      <c r="H82" s="99"/>
      <c r="I82" s="99"/>
      <c r="J82" s="99"/>
      <c r="K82" s="99"/>
    </row>
    <row r="83" spans="1:11" x14ac:dyDescent="0.25">
      <c r="A83" s="99"/>
      <c r="B83" s="99"/>
      <c r="C83" s="99"/>
      <c r="D83" s="99"/>
      <c r="E83" s="99"/>
      <c r="F83" s="99"/>
      <c r="G83" s="99"/>
      <c r="H83" s="99"/>
      <c r="I83" s="99"/>
      <c r="J83" s="99"/>
      <c r="K83" s="99"/>
    </row>
    <row r="84" spans="1:11" x14ac:dyDescent="0.25">
      <c r="A84" s="99"/>
      <c r="B84" s="99"/>
      <c r="C84" s="99"/>
      <c r="D84" s="99"/>
      <c r="E84" s="99"/>
      <c r="F84" s="99"/>
      <c r="G84" s="99"/>
      <c r="H84" s="99"/>
      <c r="I84" s="99"/>
      <c r="J84" s="99"/>
      <c r="K84" s="99"/>
    </row>
    <row r="85" spans="1:11" x14ac:dyDescent="0.25">
      <c r="A85" s="99"/>
      <c r="B85" s="99"/>
      <c r="C85" s="99"/>
      <c r="D85" s="99"/>
      <c r="E85" s="99"/>
      <c r="F85" s="99"/>
      <c r="G85" s="99"/>
      <c r="H85" s="99"/>
      <c r="I85" s="99"/>
      <c r="J85" s="99"/>
      <c r="K85" s="99"/>
    </row>
    <row r="86" spans="1:11" x14ac:dyDescent="0.25">
      <c r="A86" s="99"/>
      <c r="B86" s="99"/>
      <c r="C86" s="99"/>
      <c r="D86" s="99"/>
      <c r="E86" s="99"/>
      <c r="F86" s="99"/>
      <c r="G86" s="99"/>
      <c r="H86" s="99"/>
      <c r="I86" s="99"/>
      <c r="J86" s="99"/>
      <c r="K86" s="99"/>
    </row>
    <row r="87" spans="1:11" x14ac:dyDescent="0.25">
      <c r="A87" s="99"/>
      <c r="B87" s="99"/>
      <c r="C87" s="99"/>
      <c r="D87" s="99"/>
      <c r="E87" s="99"/>
      <c r="F87" s="99"/>
      <c r="G87" s="99"/>
      <c r="H87" s="99"/>
      <c r="I87" s="99"/>
      <c r="J87" s="99"/>
      <c r="K87" s="99"/>
    </row>
    <row r="88" spans="1:11" x14ac:dyDescent="0.25">
      <c r="A88" s="99"/>
      <c r="B88" s="99"/>
      <c r="C88" s="99"/>
      <c r="D88" s="99"/>
      <c r="E88" s="99"/>
      <c r="F88" s="99"/>
      <c r="G88" s="99"/>
      <c r="H88" s="99"/>
      <c r="I88" s="99"/>
      <c r="J88" s="99"/>
      <c r="K88" s="99"/>
    </row>
    <row r="89" spans="1:11" x14ac:dyDescent="0.25">
      <c r="A89" s="99"/>
      <c r="B89" s="99"/>
      <c r="C89" s="99"/>
      <c r="D89" s="99"/>
      <c r="E89" s="99"/>
      <c r="F89" s="99"/>
      <c r="G89" s="99"/>
      <c r="H89" s="99"/>
      <c r="I89" s="99"/>
      <c r="J89" s="99"/>
      <c r="K89" s="99"/>
    </row>
    <row r="90" spans="1:11" x14ac:dyDescent="0.25">
      <c r="A90" s="99"/>
      <c r="B90" s="99"/>
      <c r="C90" s="99"/>
      <c r="D90" s="99"/>
      <c r="E90" s="99"/>
      <c r="F90" s="99"/>
      <c r="G90" s="99"/>
      <c r="H90" s="99"/>
      <c r="I90" s="99"/>
      <c r="J90" s="99"/>
      <c r="K90" s="99"/>
    </row>
    <row r="91" spans="1:11" x14ac:dyDescent="0.25">
      <c r="A91" s="99"/>
      <c r="B91" s="99"/>
      <c r="C91" s="99"/>
      <c r="D91" s="99"/>
      <c r="E91" s="99"/>
      <c r="F91" s="99"/>
      <c r="G91" s="99"/>
      <c r="H91" s="99"/>
      <c r="I91" s="99"/>
      <c r="J91" s="99"/>
      <c r="K91" s="99"/>
    </row>
    <row r="92" spans="1:11" x14ac:dyDescent="0.25">
      <c r="A92" s="99"/>
      <c r="B92" s="99"/>
      <c r="C92" s="99"/>
      <c r="D92" s="99"/>
      <c r="E92" s="99"/>
      <c r="F92" s="99"/>
      <c r="G92" s="99"/>
      <c r="H92" s="99"/>
      <c r="I92" s="99"/>
      <c r="J92" s="99"/>
      <c r="K92" s="99"/>
    </row>
    <row r="93" spans="1:11" x14ac:dyDescent="0.25">
      <c r="A93" s="99"/>
      <c r="B93" s="99"/>
      <c r="C93" s="99"/>
      <c r="D93" s="99"/>
      <c r="E93" s="99"/>
      <c r="F93" s="99"/>
      <c r="G93" s="99"/>
      <c r="H93" s="99"/>
      <c r="I93" s="99"/>
      <c r="J93" s="99"/>
      <c r="K93" s="99"/>
    </row>
    <row r="94" spans="1:11" x14ac:dyDescent="0.25">
      <c r="A94" s="99"/>
      <c r="B94" s="99"/>
      <c r="C94" s="99"/>
      <c r="D94" s="99"/>
      <c r="E94" s="99"/>
      <c r="F94" s="99"/>
      <c r="G94" s="99"/>
      <c r="H94" s="99"/>
      <c r="I94" s="99"/>
      <c r="J94" s="99"/>
      <c r="K94" s="99"/>
    </row>
    <row r="95" spans="1:11" x14ac:dyDescent="0.25">
      <c r="A95" s="99"/>
      <c r="B95" s="99"/>
      <c r="C95" s="99"/>
      <c r="D95" s="99"/>
      <c r="E95" s="99"/>
      <c r="F95" s="99"/>
      <c r="G95" s="99"/>
      <c r="H95" s="99"/>
      <c r="I95" s="99"/>
      <c r="J95" s="99"/>
      <c r="K95" s="99"/>
    </row>
    <row r="96" spans="1:11" x14ac:dyDescent="0.25">
      <c r="A96" s="99"/>
      <c r="B96" s="99"/>
      <c r="C96" s="99"/>
      <c r="D96" s="99"/>
      <c r="E96" s="99"/>
      <c r="F96" s="99"/>
      <c r="G96" s="99"/>
      <c r="H96" s="99"/>
      <c r="I96" s="99"/>
      <c r="J96" s="99"/>
      <c r="K96" s="99"/>
    </row>
    <row r="97" spans="1:11" x14ac:dyDescent="0.25">
      <c r="A97" s="99"/>
      <c r="B97" s="99"/>
      <c r="C97" s="99"/>
      <c r="D97" s="99"/>
      <c r="E97" s="99"/>
      <c r="F97" s="99"/>
      <c r="G97" s="99"/>
      <c r="H97" s="99"/>
      <c r="I97" s="99"/>
      <c r="J97" s="99"/>
      <c r="K97" s="99"/>
    </row>
    <row r="98" spans="1:11" x14ac:dyDescent="0.25">
      <c r="A98" s="99"/>
      <c r="B98" s="99"/>
      <c r="C98" s="99"/>
      <c r="D98" s="99"/>
      <c r="E98" s="99"/>
      <c r="F98" s="99"/>
      <c r="G98" s="99"/>
      <c r="H98" s="99"/>
      <c r="I98" s="99"/>
      <c r="J98" s="99"/>
      <c r="K98" s="99"/>
    </row>
    <row r="99" spans="1:11" x14ac:dyDescent="0.25">
      <c r="A99" s="99"/>
      <c r="B99" s="99"/>
      <c r="C99" s="99"/>
      <c r="D99" s="99"/>
      <c r="E99" s="99"/>
      <c r="F99" s="99"/>
      <c r="G99" s="99"/>
      <c r="H99" s="99"/>
      <c r="I99" s="99"/>
      <c r="J99" s="99"/>
      <c r="K99" s="99"/>
    </row>
    <row r="100" spans="1:11" x14ac:dyDescent="0.25">
      <c r="A100" s="99"/>
      <c r="B100" s="99"/>
      <c r="C100" s="99"/>
      <c r="D100" s="99"/>
      <c r="E100" s="99"/>
      <c r="F100" s="99"/>
      <c r="G100" s="99"/>
      <c r="H100" s="99"/>
      <c r="I100" s="99"/>
      <c r="J100" s="99"/>
      <c r="K100" s="99"/>
    </row>
    <row r="101" spans="1:11" x14ac:dyDescent="0.25">
      <c r="A101" s="99"/>
      <c r="B101" s="99"/>
      <c r="C101" s="99"/>
      <c r="D101" s="99"/>
      <c r="E101" s="99"/>
      <c r="F101" s="99"/>
      <c r="G101" s="99"/>
      <c r="H101" s="99"/>
      <c r="I101" s="99"/>
      <c r="J101" s="99"/>
      <c r="K101" s="99"/>
    </row>
    <row r="102" spans="1:11" x14ac:dyDescent="0.25">
      <c r="A102" s="99"/>
      <c r="B102" s="99"/>
      <c r="C102" s="99"/>
      <c r="D102" s="99"/>
      <c r="E102" s="99"/>
      <c r="F102" s="99"/>
      <c r="G102" s="99"/>
      <c r="H102" s="99"/>
      <c r="I102" s="99"/>
      <c r="J102" s="99"/>
      <c r="K102" s="99"/>
    </row>
    <row r="103" spans="1:11" x14ac:dyDescent="0.25">
      <c r="A103" s="99"/>
      <c r="B103" s="99"/>
      <c r="C103" s="99"/>
      <c r="D103" s="99"/>
      <c r="E103" s="99"/>
      <c r="F103" s="99"/>
      <c r="G103" s="99"/>
      <c r="H103" s="99"/>
      <c r="I103" s="99"/>
      <c r="J103" s="99"/>
      <c r="K103" s="99"/>
    </row>
    <row r="104" spans="1:11" x14ac:dyDescent="0.25">
      <c r="A104" s="99"/>
      <c r="B104" s="99"/>
      <c r="C104" s="99"/>
      <c r="D104" s="99"/>
      <c r="E104" s="99"/>
      <c r="F104" s="99"/>
      <c r="G104" s="99"/>
      <c r="H104" s="99"/>
      <c r="I104" s="99"/>
      <c r="J104" s="99"/>
      <c r="K104" s="99"/>
    </row>
    <row r="105" spans="1:11" x14ac:dyDescent="0.25">
      <c r="A105" s="99"/>
      <c r="B105" s="99"/>
      <c r="C105" s="99"/>
      <c r="D105" s="99"/>
      <c r="E105" s="99"/>
      <c r="F105" s="99"/>
      <c r="G105" s="99"/>
      <c r="H105" s="99"/>
      <c r="I105" s="99"/>
      <c r="J105" s="99"/>
      <c r="K105" s="99"/>
    </row>
    <row r="106" spans="1:11" x14ac:dyDescent="0.25">
      <c r="A106" s="99"/>
      <c r="B106" s="99"/>
      <c r="H106" s="99"/>
      <c r="I106" s="99"/>
      <c r="J106" s="99"/>
      <c r="K106" s="99"/>
    </row>
    <row r="107" spans="1:11" x14ac:dyDescent="0.25">
      <c r="A107" s="99"/>
      <c r="B107" s="99"/>
      <c r="H107" s="99"/>
      <c r="I107" s="99"/>
      <c r="J107" s="99"/>
      <c r="K107" s="99"/>
    </row>
    <row r="108" spans="1:11" x14ac:dyDescent="0.25">
      <c r="A108" s="99"/>
      <c r="B108" s="99"/>
      <c r="H108" s="99"/>
      <c r="I108" s="99"/>
      <c r="J108" s="99"/>
      <c r="K108" s="99"/>
    </row>
    <row r="109" spans="1:11" x14ac:dyDescent="0.25">
      <c r="A109" s="99"/>
      <c r="B109" s="99"/>
      <c r="H109" s="99"/>
      <c r="I109" s="99"/>
      <c r="J109" s="99"/>
      <c r="K109" s="99"/>
    </row>
    <row r="110" spans="1:11" x14ac:dyDescent="0.25">
      <c r="A110" s="99"/>
      <c r="B110" s="99"/>
      <c r="H110" s="99"/>
      <c r="I110" s="99"/>
      <c r="J110" s="99"/>
      <c r="K110" s="99"/>
    </row>
    <row r="111" spans="1:11" x14ac:dyDescent="0.25">
      <c r="A111" s="99"/>
      <c r="B111" s="99"/>
      <c r="H111" s="99"/>
      <c r="I111" s="99"/>
      <c r="J111" s="99"/>
      <c r="K111" s="99"/>
    </row>
    <row r="112" spans="1:11" x14ac:dyDescent="0.25">
      <c r="A112" s="99"/>
      <c r="B112" s="99"/>
      <c r="H112" s="99"/>
      <c r="I112" s="99"/>
      <c r="J112" s="99"/>
      <c r="K112" s="99"/>
    </row>
    <row r="113" spans="1:11" x14ac:dyDescent="0.25">
      <c r="A113" s="99"/>
      <c r="B113" s="99"/>
      <c r="H113" s="99"/>
      <c r="I113" s="99"/>
      <c r="J113" s="99"/>
      <c r="K113" s="99"/>
    </row>
    <row r="114" spans="1:11" x14ac:dyDescent="0.25">
      <c r="A114" s="99"/>
      <c r="B114" s="99"/>
      <c r="H114" s="99"/>
      <c r="I114" s="99"/>
      <c r="J114" s="99"/>
      <c r="K114" s="99"/>
    </row>
    <row r="115" spans="1:11" x14ac:dyDescent="0.25">
      <c r="B115" s="99"/>
      <c r="J115" s="99"/>
    </row>
  </sheetData>
  <mergeCells count="62">
    <mergeCell ref="C3:I3"/>
    <mergeCell ref="C4:I4"/>
    <mergeCell ref="D7:E7"/>
    <mergeCell ref="F7:G7"/>
    <mergeCell ref="D8:E8"/>
    <mergeCell ref="F8:G8"/>
    <mergeCell ref="D9:E9"/>
    <mergeCell ref="F9:G9"/>
    <mergeCell ref="D10:E10"/>
    <mergeCell ref="F10:G10"/>
    <mergeCell ref="D12:E12"/>
    <mergeCell ref="F12:G12"/>
    <mergeCell ref="D25:E25"/>
    <mergeCell ref="F25:G25"/>
    <mergeCell ref="D15:E15"/>
    <mergeCell ref="F15:G15"/>
    <mergeCell ref="D13:E13"/>
    <mergeCell ref="F13:G13"/>
    <mergeCell ref="D14:E14"/>
    <mergeCell ref="F14:G14"/>
    <mergeCell ref="D18:I18"/>
    <mergeCell ref="E19:H19"/>
    <mergeCell ref="E20:H20"/>
    <mergeCell ref="C22:H22"/>
    <mergeCell ref="D23:I23"/>
    <mergeCell ref="D26:E26"/>
    <mergeCell ref="F26:G26"/>
    <mergeCell ref="D27:E27"/>
    <mergeCell ref="F27:G27"/>
    <mergeCell ref="D33:E33"/>
    <mergeCell ref="F33:G33"/>
    <mergeCell ref="F30:G30"/>
    <mergeCell ref="D31:E31"/>
    <mergeCell ref="F31:G31"/>
    <mergeCell ref="D32:E32"/>
    <mergeCell ref="F32:G32"/>
    <mergeCell ref="D39:E39"/>
    <mergeCell ref="F39:G39"/>
    <mergeCell ref="D40:E40"/>
    <mergeCell ref="F40:G40"/>
    <mergeCell ref="F37:H37"/>
    <mergeCell ref="F41:G41"/>
    <mergeCell ref="D42:E42"/>
    <mergeCell ref="F42:G42"/>
    <mergeCell ref="E45:H45"/>
    <mergeCell ref="E46:H46"/>
    <mergeCell ref="G55:I55"/>
    <mergeCell ref="G56:I56"/>
    <mergeCell ref="D11:E11"/>
    <mergeCell ref="F11:G11"/>
    <mergeCell ref="F48:I48"/>
    <mergeCell ref="D28:E28"/>
    <mergeCell ref="F28:G28"/>
    <mergeCell ref="D29:E29"/>
    <mergeCell ref="F29:G29"/>
    <mergeCell ref="D30:E30"/>
    <mergeCell ref="D48:E48"/>
    <mergeCell ref="G51:I51"/>
    <mergeCell ref="G52:I52"/>
    <mergeCell ref="G53:I53"/>
    <mergeCell ref="G54:I54"/>
    <mergeCell ref="D41:E41"/>
  </mergeCells>
  <hyperlinks>
    <hyperlink ref="E20" r:id="rId1"/>
    <hyperlink ref="E37" r:id="rId2"/>
    <hyperlink ref="F37"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Normal="100" workbookViewId="0">
      <pane xSplit="3" ySplit="7" topLeftCell="D39" activePane="bottomRight" state="frozen"/>
      <selection pane="topRight" activeCell="D1" sqref="D1"/>
      <selection pane="bottomLeft" activeCell="A8" sqref="A8"/>
      <selection pane="bottomRight" activeCell="G39" sqref="G39"/>
    </sheetView>
  </sheetViews>
  <sheetFormatPr defaultColWidth="8.85546875" defaultRowHeight="15" x14ac:dyDescent="0.25"/>
  <cols>
    <col min="1" max="1" width="1.42578125" customWidth="1"/>
    <col min="2" max="2" width="1.85546875" customWidth="1"/>
    <col min="3" max="3" width="33.5703125" customWidth="1"/>
    <col min="4" max="4" width="11.5703125" customWidth="1"/>
    <col min="5" max="5" width="15.140625" customWidth="1"/>
    <col min="6" max="6" width="26.85546875" customWidth="1"/>
    <col min="7" max="7" width="70.5703125" customWidth="1"/>
    <col min="8" max="8" width="24.7109375" customWidth="1"/>
    <col min="9" max="10" width="1.7109375" customWidth="1"/>
  </cols>
  <sheetData>
    <row r="1" spans="2:14" ht="15.75" thickBot="1" x14ac:dyDescent="0.3"/>
    <row r="2" spans="2:14" ht="15.75" thickBot="1" x14ac:dyDescent="0.3">
      <c r="B2" s="40"/>
      <c r="C2" s="41"/>
      <c r="D2" s="42"/>
      <c r="E2" s="42"/>
      <c r="F2" s="42"/>
      <c r="G2" s="42"/>
      <c r="H2" s="42"/>
      <c r="I2" s="43"/>
    </row>
    <row r="3" spans="2:14" ht="21" thickBot="1" x14ac:dyDescent="0.35">
      <c r="B3" s="92"/>
      <c r="C3" s="378" t="s">
        <v>245</v>
      </c>
      <c r="D3" s="471"/>
      <c r="E3" s="471"/>
      <c r="F3" s="471"/>
      <c r="G3" s="471"/>
      <c r="H3" s="472"/>
      <c r="I3" s="94"/>
      <c r="N3" s="327"/>
    </row>
    <row r="4" spans="2:14" ht="15.6" customHeight="1" x14ac:dyDescent="0.25">
      <c r="B4" s="44"/>
      <c r="C4" s="473" t="s">
        <v>869</v>
      </c>
      <c r="D4" s="473"/>
      <c r="E4" s="473"/>
      <c r="F4" s="473"/>
      <c r="G4" s="473"/>
      <c r="H4" s="473"/>
      <c r="I4" s="45"/>
      <c r="N4" s="327"/>
    </row>
    <row r="5" spans="2:14" x14ac:dyDescent="0.25">
      <c r="B5" s="44"/>
      <c r="C5" s="474"/>
      <c r="D5" s="474"/>
      <c r="E5" s="474"/>
      <c r="F5" s="474"/>
      <c r="G5" s="474"/>
      <c r="H5" s="474"/>
      <c r="I5" s="45"/>
      <c r="N5" s="327"/>
    </row>
    <row r="6" spans="2:14" ht="27" customHeight="1" thickBot="1" x14ac:dyDescent="0.3">
      <c r="B6" s="44"/>
      <c r="C6" s="477" t="s">
        <v>246</v>
      </c>
      <c r="D6" s="477"/>
      <c r="E6" s="47"/>
      <c r="F6" s="47"/>
      <c r="G6" s="47"/>
      <c r="H6" s="47"/>
      <c r="I6" s="45"/>
      <c r="N6" s="327"/>
    </row>
    <row r="7" spans="2:14" ht="30" customHeight="1" thickBot="1" x14ac:dyDescent="0.3">
      <c r="B7" s="44"/>
      <c r="C7" s="147" t="s">
        <v>244</v>
      </c>
      <c r="D7" s="475" t="s">
        <v>243</v>
      </c>
      <c r="E7" s="476"/>
      <c r="F7" s="100" t="s">
        <v>241</v>
      </c>
      <c r="G7" s="101" t="s">
        <v>273</v>
      </c>
      <c r="H7" s="100" t="s">
        <v>281</v>
      </c>
      <c r="I7" s="45"/>
      <c r="N7" s="327"/>
    </row>
    <row r="8" spans="2:14" ht="128.25" customHeight="1" x14ac:dyDescent="0.25">
      <c r="B8" s="48"/>
      <c r="C8" s="318" t="s">
        <v>758</v>
      </c>
      <c r="D8" s="451" t="s">
        <v>759</v>
      </c>
      <c r="E8" s="452"/>
      <c r="F8" s="288" t="s">
        <v>718</v>
      </c>
      <c r="G8" s="288" t="s">
        <v>859</v>
      </c>
      <c r="H8" s="274" t="s">
        <v>760</v>
      </c>
      <c r="I8" s="49"/>
    </row>
    <row r="9" spans="2:14" ht="93.95" customHeight="1" x14ac:dyDescent="0.25">
      <c r="B9" s="48"/>
      <c r="C9" s="336" t="s">
        <v>920</v>
      </c>
      <c r="D9" s="451" t="s">
        <v>761</v>
      </c>
      <c r="E9" s="452"/>
      <c r="F9" s="288" t="s">
        <v>762</v>
      </c>
      <c r="G9" s="288" t="s">
        <v>952</v>
      </c>
      <c r="H9" s="274" t="s">
        <v>763</v>
      </c>
      <c r="I9" s="49"/>
    </row>
    <row r="10" spans="2:14" ht="237.75" customHeight="1" x14ac:dyDescent="0.25">
      <c r="B10" s="48"/>
      <c r="C10" s="275" t="s">
        <v>764</v>
      </c>
      <c r="D10" s="451" t="s">
        <v>766</v>
      </c>
      <c r="E10" s="452"/>
      <c r="F10" s="288" t="s">
        <v>765</v>
      </c>
      <c r="G10" s="297" t="s">
        <v>974</v>
      </c>
      <c r="H10" s="274" t="s">
        <v>767</v>
      </c>
      <c r="I10" s="49"/>
    </row>
    <row r="11" spans="2:14" ht="131.25" customHeight="1" x14ac:dyDescent="0.25">
      <c r="B11" s="48"/>
      <c r="C11" s="275" t="s">
        <v>889</v>
      </c>
      <c r="D11" s="451" t="s">
        <v>719</v>
      </c>
      <c r="E11" s="452"/>
      <c r="F11" s="288" t="s">
        <v>720</v>
      </c>
      <c r="G11" s="288" t="s">
        <v>878</v>
      </c>
      <c r="H11" s="274" t="s">
        <v>721</v>
      </c>
      <c r="I11" s="49"/>
    </row>
    <row r="12" spans="2:14" ht="137.44999999999999" customHeight="1" x14ac:dyDescent="0.25">
      <c r="B12" s="48"/>
      <c r="C12" s="336" t="s">
        <v>768</v>
      </c>
      <c r="D12" s="451" t="s">
        <v>769</v>
      </c>
      <c r="E12" s="452"/>
      <c r="F12" s="288" t="s">
        <v>770</v>
      </c>
      <c r="G12" s="288" t="s">
        <v>860</v>
      </c>
      <c r="H12" s="274" t="s">
        <v>771</v>
      </c>
      <c r="I12" s="49"/>
    </row>
    <row r="13" spans="2:14" ht="135.75" customHeight="1" x14ac:dyDescent="0.25">
      <c r="B13" s="48"/>
      <c r="C13" s="275" t="s">
        <v>772</v>
      </c>
      <c r="D13" s="451" t="s">
        <v>773</v>
      </c>
      <c r="E13" s="452"/>
      <c r="F13" s="288" t="s">
        <v>774</v>
      </c>
      <c r="G13" s="288" t="s">
        <v>882</v>
      </c>
      <c r="H13" s="274" t="s">
        <v>775</v>
      </c>
      <c r="I13" s="49"/>
    </row>
    <row r="14" spans="2:14" ht="220.5" customHeight="1" x14ac:dyDescent="0.25">
      <c r="B14" s="48"/>
      <c r="C14" s="275" t="s">
        <v>776</v>
      </c>
      <c r="D14" s="451" t="s">
        <v>777</v>
      </c>
      <c r="E14" s="452"/>
      <c r="F14" s="288" t="s">
        <v>778</v>
      </c>
      <c r="G14" s="288" t="s">
        <v>879</v>
      </c>
      <c r="H14" s="274" t="s">
        <v>779</v>
      </c>
      <c r="I14" s="49"/>
    </row>
    <row r="15" spans="2:14" ht="247.5" customHeight="1" x14ac:dyDescent="0.25">
      <c r="B15" s="48"/>
      <c r="C15" s="467" t="s">
        <v>780</v>
      </c>
      <c r="D15" s="469" t="s">
        <v>734</v>
      </c>
      <c r="E15" s="470"/>
      <c r="F15" s="289" t="s">
        <v>722</v>
      </c>
      <c r="G15" s="289" t="s">
        <v>880</v>
      </c>
      <c r="H15" s="31" t="s">
        <v>723</v>
      </c>
      <c r="I15" s="49"/>
    </row>
    <row r="16" spans="2:14" ht="63.6" customHeight="1" x14ac:dyDescent="0.25">
      <c r="B16" s="48"/>
      <c r="C16" s="468"/>
      <c r="D16" s="469" t="s">
        <v>781</v>
      </c>
      <c r="E16" s="470"/>
      <c r="F16" s="289" t="s">
        <v>782</v>
      </c>
      <c r="G16" s="298" t="s">
        <v>717</v>
      </c>
      <c r="H16" s="31" t="s">
        <v>783</v>
      </c>
      <c r="I16" s="49"/>
    </row>
    <row r="17" spans="2:9" ht="143.25" customHeight="1" x14ac:dyDescent="0.25">
      <c r="B17" s="48"/>
      <c r="C17" s="275" t="s">
        <v>784</v>
      </c>
      <c r="D17" s="451" t="s">
        <v>785</v>
      </c>
      <c r="E17" s="452"/>
      <c r="F17" s="288" t="s">
        <v>786</v>
      </c>
      <c r="G17" s="288" t="s">
        <v>894</v>
      </c>
      <c r="H17" s="356" t="s">
        <v>973</v>
      </c>
      <c r="I17" s="49"/>
    </row>
    <row r="18" spans="2:9" ht="108" customHeight="1" x14ac:dyDescent="0.25">
      <c r="B18" s="48"/>
      <c r="C18" s="336" t="s">
        <v>921</v>
      </c>
      <c r="D18" s="451" t="s">
        <v>787</v>
      </c>
      <c r="E18" s="452"/>
      <c r="F18" s="288" t="s">
        <v>788</v>
      </c>
      <c r="G18" s="288" t="s">
        <v>886</v>
      </c>
      <c r="H18" s="274" t="s">
        <v>789</v>
      </c>
      <c r="I18" s="49"/>
    </row>
    <row r="19" spans="2:9" ht="128.1" customHeight="1" thickBot="1" x14ac:dyDescent="0.3">
      <c r="B19" s="48"/>
      <c r="C19" s="275" t="s">
        <v>790</v>
      </c>
      <c r="D19" s="451" t="s">
        <v>791</v>
      </c>
      <c r="E19" s="452"/>
      <c r="F19" s="288" t="s">
        <v>792</v>
      </c>
      <c r="G19" s="288" t="s">
        <v>881</v>
      </c>
      <c r="H19" s="274" t="s">
        <v>793</v>
      </c>
      <c r="I19" s="49"/>
    </row>
    <row r="20" spans="2:9" ht="126.6" customHeight="1" x14ac:dyDescent="0.25">
      <c r="B20" s="48"/>
      <c r="C20" s="319" t="s">
        <v>794</v>
      </c>
      <c r="D20" s="451" t="s">
        <v>795</v>
      </c>
      <c r="E20" s="452"/>
      <c r="F20" s="288" t="s">
        <v>796</v>
      </c>
      <c r="G20" s="288" t="s">
        <v>866</v>
      </c>
      <c r="H20" s="274" t="s">
        <v>797</v>
      </c>
      <c r="I20" s="49"/>
    </row>
    <row r="21" spans="2:9" ht="51" customHeight="1" x14ac:dyDescent="0.25">
      <c r="B21" s="48"/>
      <c r="C21" s="336" t="s">
        <v>922</v>
      </c>
      <c r="D21" s="451" t="s">
        <v>798</v>
      </c>
      <c r="E21" s="452"/>
      <c r="F21" s="288" t="s">
        <v>799</v>
      </c>
      <c r="G21" s="320" t="s">
        <v>757</v>
      </c>
      <c r="H21" s="274" t="s">
        <v>800</v>
      </c>
      <c r="I21" s="49"/>
    </row>
    <row r="22" spans="2:9" ht="107.1" customHeight="1" x14ac:dyDescent="0.25">
      <c r="B22" s="48"/>
      <c r="C22" s="275" t="s">
        <v>801</v>
      </c>
      <c r="D22" s="451" t="s">
        <v>802</v>
      </c>
      <c r="E22" s="452"/>
      <c r="F22" s="288" t="s">
        <v>803</v>
      </c>
      <c r="G22" s="297" t="s">
        <v>890</v>
      </c>
      <c r="H22" s="274" t="s">
        <v>804</v>
      </c>
      <c r="I22" s="49"/>
    </row>
    <row r="23" spans="2:9" ht="112.5" customHeight="1" x14ac:dyDescent="0.25">
      <c r="B23" s="48"/>
      <c r="C23" s="336" t="s">
        <v>923</v>
      </c>
      <c r="D23" s="451" t="s">
        <v>805</v>
      </c>
      <c r="E23" s="452"/>
      <c r="F23" s="288" t="s">
        <v>806</v>
      </c>
      <c r="G23" s="320" t="s">
        <v>757</v>
      </c>
      <c r="H23" s="274" t="s">
        <v>807</v>
      </c>
      <c r="I23" s="49"/>
    </row>
    <row r="24" spans="2:9" ht="158.25" customHeight="1" x14ac:dyDescent="0.25">
      <c r="B24" s="48"/>
      <c r="C24" s="275" t="s">
        <v>808</v>
      </c>
      <c r="D24" s="451" t="s">
        <v>809</v>
      </c>
      <c r="E24" s="452"/>
      <c r="F24" s="288" t="s">
        <v>810</v>
      </c>
      <c r="G24" s="297" t="s">
        <v>867</v>
      </c>
      <c r="H24" s="274" t="s">
        <v>811</v>
      </c>
      <c r="I24" s="49"/>
    </row>
    <row r="25" spans="2:9" ht="78.599999999999994" customHeight="1" x14ac:dyDescent="0.25">
      <c r="B25" s="48"/>
      <c r="C25" s="275" t="s">
        <v>812</v>
      </c>
      <c r="D25" s="451" t="s">
        <v>813</v>
      </c>
      <c r="E25" s="452"/>
      <c r="F25" s="288" t="s">
        <v>814</v>
      </c>
      <c r="G25" s="297" t="s">
        <v>891</v>
      </c>
      <c r="H25" s="274" t="s">
        <v>815</v>
      </c>
      <c r="I25" s="49"/>
    </row>
    <row r="26" spans="2:9" ht="75" customHeight="1" x14ac:dyDescent="0.25">
      <c r="B26" s="48"/>
      <c r="C26" s="336" t="s">
        <v>924</v>
      </c>
      <c r="D26" s="451" t="s">
        <v>816</v>
      </c>
      <c r="E26" s="452"/>
      <c r="F26" s="288" t="s">
        <v>817</v>
      </c>
      <c r="G26" s="288" t="s">
        <v>895</v>
      </c>
      <c r="H26" s="274" t="s">
        <v>818</v>
      </c>
      <c r="I26" s="49"/>
    </row>
    <row r="27" spans="2:9" ht="99" customHeight="1" thickBot="1" x14ac:dyDescent="0.3">
      <c r="B27" s="48"/>
      <c r="C27" s="275" t="s">
        <v>819</v>
      </c>
      <c r="D27" s="451" t="s">
        <v>820</v>
      </c>
      <c r="E27" s="452"/>
      <c r="F27" s="288" t="s">
        <v>821</v>
      </c>
      <c r="G27" s="288" t="s">
        <v>872</v>
      </c>
      <c r="H27" s="274" t="s">
        <v>822</v>
      </c>
      <c r="I27" s="49"/>
    </row>
    <row r="28" spans="2:9" ht="131.25" customHeight="1" x14ac:dyDescent="0.25">
      <c r="B28" s="48"/>
      <c r="C28" s="319" t="s">
        <v>823</v>
      </c>
      <c r="D28" s="451" t="s">
        <v>824</v>
      </c>
      <c r="E28" s="452"/>
      <c r="F28" s="288" t="s">
        <v>825</v>
      </c>
      <c r="G28" s="288" t="s">
        <v>868</v>
      </c>
      <c r="H28" s="274" t="s">
        <v>826</v>
      </c>
      <c r="I28" s="49"/>
    </row>
    <row r="29" spans="2:9" ht="189.95" customHeight="1" x14ac:dyDescent="0.25">
      <c r="B29" s="48"/>
      <c r="C29" s="336" t="s">
        <v>925</v>
      </c>
      <c r="D29" s="451" t="s">
        <v>827</v>
      </c>
      <c r="E29" s="452"/>
      <c r="F29" s="288" t="s">
        <v>828</v>
      </c>
      <c r="G29" s="288" t="s">
        <v>896</v>
      </c>
      <c r="H29" s="274" t="s">
        <v>884</v>
      </c>
      <c r="I29" s="49"/>
    </row>
    <row r="30" spans="2:9" ht="54.95" customHeight="1" x14ac:dyDescent="0.25">
      <c r="B30" s="48"/>
      <c r="C30" s="336" t="s">
        <v>926</v>
      </c>
      <c r="D30" s="464" t="s">
        <v>829</v>
      </c>
      <c r="E30" s="465"/>
      <c r="F30" s="288" t="s">
        <v>830</v>
      </c>
      <c r="G30" s="288" t="s">
        <v>887</v>
      </c>
      <c r="H30" s="274" t="s">
        <v>831</v>
      </c>
      <c r="I30" s="49"/>
    </row>
    <row r="31" spans="2:9" ht="94.5" customHeight="1" x14ac:dyDescent="0.25">
      <c r="B31" s="48"/>
      <c r="C31" s="337" t="s">
        <v>927</v>
      </c>
      <c r="D31" s="464" t="s">
        <v>832</v>
      </c>
      <c r="E31" s="465"/>
      <c r="F31" s="288" t="s">
        <v>833</v>
      </c>
      <c r="G31" s="288" t="s">
        <v>887</v>
      </c>
      <c r="H31" s="274" t="s">
        <v>834</v>
      </c>
      <c r="I31" s="49"/>
    </row>
    <row r="32" spans="2:9" ht="195" x14ac:dyDescent="0.25">
      <c r="B32" s="48"/>
      <c r="C32" s="275" t="s">
        <v>835</v>
      </c>
      <c r="D32" s="464" t="s">
        <v>836</v>
      </c>
      <c r="E32" s="465"/>
      <c r="F32" s="289" t="s">
        <v>837</v>
      </c>
      <c r="G32" s="289" t="s">
        <v>885</v>
      </c>
      <c r="H32" s="31" t="s">
        <v>838</v>
      </c>
      <c r="I32" s="49"/>
    </row>
    <row r="33" spans="1:11" ht="160.9" customHeight="1" x14ac:dyDescent="0.25">
      <c r="B33" s="48"/>
      <c r="C33" s="275" t="s">
        <v>839</v>
      </c>
      <c r="D33" s="464" t="s">
        <v>840</v>
      </c>
      <c r="E33" s="465"/>
      <c r="F33" s="289"/>
      <c r="G33" s="289" t="s">
        <v>970</v>
      </c>
      <c r="H33" s="31" t="s">
        <v>841</v>
      </c>
      <c r="I33" s="49"/>
      <c r="K33" s="338"/>
    </row>
    <row r="34" spans="1:11" ht="121.9" customHeight="1" x14ac:dyDescent="0.25">
      <c r="B34" s="48"/>
      <c r="C34" s="275" t="s">
        <v>842</v>
      </c>
      <c r="D34" s="464" t="s">
        <v>840</v>
      </c>
      <c r="E34" s="465"/>
      <c r="F34" s="289" t="s">
        <v>843</v>
      </c>
      <c r="G34" s="289" t="s">
        <v>955</v>
      </c>
      <c r="H34" s="31" t="s">
        <v>844</v>
      </c>
      <c r="I34" s="49"/>
    </row>
    <row r="35" spans="1:11" ht="134.44999999999999" customHeight="1" x14ac:dyDescent="0.25">
      <c r="B35" s="48"/>
      <c r="C35" s="275" t="s">
        <v>845</v>
      </c>
      <c r="D35" s="464" t="s">
        <v>840</v>
      </c>
      <c r="E35" s="465"/>
      <c r="F35" s="289" t="s">
        <v>843</v>
      </c>
      <c r="G35" s="289" t="s">
        <v>971</v>
      </c>
      <c r="H35" s="31" t="s">
        <v>844</v>
      </c>
      <c r="I35" s="49"/>
    </row>
    <row r="36" spans="1:11" ht="149.44999999999999" customHeight="1" x14ac:dyDescent="0.25">
      <c r="B36" s="48"/>
      <c r="C36" s="275" t="s">
        <v>846</v>
      </c>
      <c r="D36" s="464" t="s">
        <v>840</v>
      </c>
      <c r="E36" s="465"/>
      <c r="F36" s="289" t="s">
        <v>847</v>
      </c>
      <c r="G36" s="289" t="s">
        <v>972</v>
      </c>
      <c r="H36" s="31" t="s">
        <v>844</v>
      </c>
      <c r="I36" s="49"/>
    </row>
    <row r="37" spans="1:11" ht="68.099999999999994" customHeight="1" x14ac:dyDescent="0.25">
      <c r="A37" s="48"/>
      <c r="B37" s="48"/>
      <c r="C37" s="275" t="s">
        <v>848</v>
      </c>
      <c r="D37" s="464" t="s">
        <v>849</v>
      </c>
      <c r="E37" s="465"/>
      <c r="F37" s="289" t="s">
        <v>850</v>
      </c>
      <c r="G37" s="298" t="s">
        <v>717</v>
      </c>
      <c r="H37" s="31" t="s">
        <v>851</v>
      </c>
      <c r="I37" s="49"/>
    </row>
    <row r="38" spans="1:11" ht="102.6" customHeight="1" x14ac:dyDescent="0.25">
      <c r="A38" s="48"/>
      <c r="B38" s="48"/>
      <c r="C38" s="275" t="s">
        <v>852</v>
      </c>
      <c r="D38" s="464" t="s">
        <v>853</v>
      </c>
      <c r="E38" s="465"/>
      <c r="F38" s="289" t="s">
        <v>951</v>
      </c>
      <c r="G38" s="298" t="s">
        <v>717</v>
      </c>
      <c r="H38" s="31" t="s">
        <v>854</v>
      </c>
      <c r="I38" s="49"/>
    </row>
    <row r="39" spans="1:11" ht="100.5" customHeight="1" x14ac:dyDescent="0.25">
      <c r="A39" s="48"/>
      <c r="B39" s="48"/>
      <c r="C39" s="275" t="s">
        <v>855</v>
      </c>
      <c r="D39" s="464" t="s">
        <v>856</v>
      </c>
      <c r="E39" s="465"/>
      <c r="F39" s="289" t="s">
        <v>857</v>
      </c>
      <c r="G39" s="298" t="s">
        <v>717</v>
      </c>
      <c r="H39" s="31" t="s">
        <v>858</v>
      </c>
      <c r="I39" s="49"/>
    </row>
    <row r="40" spans="1:11" ht="60.6" customHeight="1" thickBot="1" x14ac:dyDescent="0.3">
      <c r="A40" s="48"/>
      <c r="B40" s="277"/>
      <c r="C40" s="466"/>
      <c r="D40" s="466"/>
      <c r="E40" s="466"/>
      <c r="F40" s="466"/>
      <c r="G40" s="466"/>
      <c r="H40" s="466"/>
      <c r="I40" s="278"/>
    </row>
    <row r="46" spans="1:11" x14ac:dyDescent="0.25">
      <c r="D46" s="276"/>
    </row>
    <row r="47" spans="1:11" x14ac:dyDescent="0.25">
      <c r="D47" s="99"/>
      <c r="E47" s="99"/>
      <c r="F47" s="99"/>
      <c r="G47" s="99"/>
      <c r="H47" s="99"/>
    </row>
    <row r="48" spans="1:11" x14ac:dyDescent="0.25">
      <c r="D48" s="99"/>
      <c r="E48" s="99"/>
      <c r="F48" s="99"/>
      <c r="G48" s="99"/>
      <c r="H48" s="99"/>
    </row>
    <row r="49" spans="4:8" x14ac:dyDescent="0.25">
      <c r="D49" s="99"/>
      <c r="E49" s="99"/>
      <c r="F49" s="99"/>
      <c r="G49" s="99"/>
      <c r="H49" s="99"/>
    </row>
    <row r="50" spans="4:8" x14ac:dyDescent="0.25">
      <c r="D50" s="99"/>
      <c r="E50" s="99"/>
      <c r="F50" s="99"/>
      <c r="G50" s="99"/>
      <c r="H50" s="99"/>
    </row>
    <row r="51" spans="4:8" x14ac:dyDescent="0.25">
      <c r="D51" s="99"/>
      <c r="E51" s="99"/>
      <c r="F51" s="99"/>
      <c r="G51" s="99"/>
      <c r="H51" s="99"/>
    </row>
    <row r="52" spans="4:8" x14ac:dyDescent="0.25">
      <c r="D52" s="99"/>
      <c r="E52" s="99"/>
      <c r="F52" s="99"/>
      <c r="G52" s="99"/>
      <c r="H52" s="99"/>
    </row>
    <row r="53" spans="4:8" x14ac:dyDescent="0.25">
      <c r="D53" s="99"/>
      <c r="E53" s="99"/>
      <c r="F53" s="99"/>
      <c r="G53" s="99"/>
      <c r="H53" s="99"/>
    </row>
    <row r="54" spans="4:8" x14ac:dyDescent="0.25">
      <c r="D54" s="99"/>
      <c r="E54" s="99"/>
      <c r="F54" s="99"/>
      <c r="G54" s="99"/>
      <c r="H54" s="99"/>
    </row>
    <row r="55" spans="4:8" x14ac:dyDescent="0.25">
      <c r="D55" s="99"/>
      <c r="E55" s="99"/>
      <c r="F55" s="99"/>
      <c r="G55" s="99"/>
      <c r="H55" s="99"/>
    </row>
    <row r="56" spans="4:8" x14ac:dyDescent="0.25">
      <c r="D56" s="99"/>
      <c r="E56" s="99"/>
      <c r="F56" s="99"/>
      <c r="G56" s="99"/>
      <c r="H56" s="99"/>
    </row>
    <row r="57" spans="4:8" x14ac:dyDescent="0.25">
      <c r="D57" s="99"/>
      <c r="E57" s="99"/>
      <c r="F57" s="99"/>
      <c r="G57" s="99"/>
      <c r="H57" s="99"/>
    </row>
    <row r="58" spans="4:8" x14ac:dyDescent="0.25">
      <c r="D58" s="99"/>
      <c r="E58" s="99"/>
      <c r="F58" s="99"/>
      <c r="G58" s="99"/>
      <c r="H58" s="99"/>
    </row>
    <row r="59" spans="4:8" x14ac:dyDescent="0.25">
      <c r="H59" s="99"/>
    </row>
  </sheetData>
  <mergeCells count="39">
    <mergeCell ref="C3:H3"/>
    <mergeCell ref="C4:H4"/>
    <mergeCell ref="C5:H5"/>
    <mergeCell ref="D7:E7"/>
    <mergeCell ref="D8:E8"/>
    <mergeCell ref="C6:D6"/>
    <mergeCell ref="D9:E9"/>
    <mergeCell ref="D10:E10"/>
    <mergeCell ref="D25:E25"/>
    <mergeCell ref="D19:E19"/>
    <mergeCell ref="D13:E13"/>
    <mergeCell ref="D23:E23"/>
    <mergeCell ref="D24:E24"/>
    <mergeCell ref="D18:E18"/>
    <mergeCell ref="D16:E16"/>
    <mergeCell ref="D21:E21"/>
    <mergeCell ref="D11:E11"/>
    <mergeCell ref="D12:E12"/>
    <mergeCell ref="D14:E14"/>
    <mergeCell ref="D15:E15"/>
    <mergeCell ref="D17:E17"/>
    <mergeCell ref="D34:E34"/>
    <mergeCell ref="D36:E36"/>
    <mergeCell ref="C15:C16"/>
    <mergeCell ref="D32:E32"/>
    <mergeCell ref="D33:E33"/>
    <mergeCell ref="D31:E31"/>
    <mergeCell ref="D22:E22"/>
    <mergeCell ref="D20:E20"/>
    <mergeCell ref="D30:E30"/>
    <mergeCell ref="D26:E26"/>
    <mergeCell ref="D27:E27"/>
    <mergeCell ref="D28:E28"/>
    <mergeCell ref="D29:E29"/>
    <mergeCell ref="D39:E39"/>
    <mergeCell ref="D35:E35"/>
    <mergeCell ref="D37:E37"/>
    <mergeCell ref="D38:E38"/>
    <mergeCell ref="C40:H40"/>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5" zoomScaleNormal="100" workbookViewId="0">
      <selection activeCell="D8" sqref="D8"/>
    </sheetView>
  </sheetViews>
  <sheetFormatPr defaultColWidth="8.85546875" defaultRowHeight="15" x14ac:dyDescent="0.25"/>
  <cols>
    <col min="1" max="1" width="1.28515625" customWidth="1"/>
    <col min="2" max="2" width="2" customWidth="1"/>
    <col min="3" max="3" width="43" customWidth="1"/>
    <col min="4" max="4" width="66" customWidth="1"/>
    <col min="5" max="5" width="2.42578125" customWidth="1"/>
    <col min="6" max="6" width="1.42578125" customWidth="1"/>
  </cols>
  <sheetData>
    <row r="1" spans="2:5" ht="15.75" thickBot="1" x14ac:dyDescent="0.3"/>
    <row r="2" spans="2:5" ht="15.75" thickBot="1" x14ac:dyDescent="0.3">
      <c r="B2" s="112"/>
      <c r="C2" s="67"/>
      <c r="D2" s="67"/>
      <c r="E2" s="68"/>
    </row>
    <row r="3" spans="2:5" ht="19.5" thickBot="1" x14ac:dyDescent="0.35">
      <c r="B3" s="113"/>
      <c r="C3" s="479" t="s">
        <v>258</v>
      </c>
      <c r="D3" s="480"/>
      <c r="E3" s="114"/>
    </row>
    <row r="4" spans="2:5" x14ac:dyDescent="0.25">
      <c r="B4" s="113"/>
      <c r="C4" s="115"/>
      <c r="D4" s="115"/>
      <c r="E4" s="114"/>
    </row>
    <row r="5" spans="2:5" ht="15.75" thickBot="1" x14ac:dyDescent="0.3">
      <c r="B5" s="113"/>
      <c r="C5" s="116" t="s">
        <v>294</v>
      </c>
      <c r="D5" s="115"/>
      <c r="E5" s="114"/>
    </row>
    <row r="6" spans="2:5" ht="15.75" thickBot="1" x14ac:dyDescent="0.3">
      <c r="B6" s="113"/>
      <c r="C6" s="125" t="s">
        <v>259</v>
      </c>
      <c r="D6" s="126" t="s">
        <v>260</v>
      </c>
      <c r="E6" s="114"/>
    </row>
    <row r="7" spans="2:5" ht="177" customHeight="1" thickBot="1" x14ac:dyDescent="0.3">
      <c r="B7" s="113"/>
      <c r="C7" s="117" t="s">
        <v>298</v>
      </c>
      <c r="D7" s="118" t="s">
        <v>908</v>
      </c>
      <c r="E7" s="114"/>
    </row>
    <row r="8" spans="2:5" ht="202.9" customHeight="1" thickBot="1" x14ac:dyDescent="0.3">
      <c r="B8" s="113"/>
      <c r="C8" s="119" t="s">
        <v>299</v>
      </c>
      <c r="D8" s="120" t="s">
        <v>953</v>
      </c>
      <c r="E8" s="114"/>
    </row>
    <row r="9" spans="2:5" ht="248.25" customHeight="1" thickBot="1" x14ac:dyDescent="0.3">
      <c r="B9" s="113"/>
      <c r="C9" s="121" t="s">
        <v>261</v>
      </c>
      <c r="D9" s="287" t="s">
        <v>907</v>
      </c>
      <c r="E9" s="114" t="s">
        <v>899</v>
      </c>
    </row>
    <row r="10" spans="2:5" ht="80.45" customHeight="1" thickBot="1" x14ac:dyDescent="0.3">
      <c r="B10" s="113"/>
      <c r="C10" s="117" t="s">
        <v>274</v>
      </c>
      <c r="D10" s="118" t="s">
        <v>900</v>
      </c>
      <c r="E10" s="114"/>
    </row>
    <row r="11" spans="2:5" x14ac:dyDescent="0.25">
      <c r="B11" s="113"/>
      <c r="C11" s="115"/>
      <c r="D11" s="115"/>
      <c r="E11" s="114"/>
    </row>
    <row r="12" spans="2:5" ht="15.75" thickBot="1" x14ac:dyDescent="0.3">
      <c r="B12" s="113"/>
      <c r="C12" s="481" t="s">
        <v>295</v>
      </c>
      <c r="D12" s="481"/>
      <c r="E12" s="114"/>
    </row>
    <row r="13" spans="2:5" ht="15.75" thickBot="1" x14ac:dyDescent="0.3">
      <c r="B13" s="113"/>
      <c r="C13" s="127" t="s">
        <v>262</v>
      </c>
      <c r="D13" s="127" t="s">
        <v>260</v>
      </c>
      <c r="E13" s="114"/>
    </row>
    <row r="14" spans="2:5" ht="15.75" thickBot="1" x14ac:dyDescent="0.3">
      <c r="B14" s="113"/>
      <c r="C14" s="478" t="s">
        <v>296</v>
      </c>
      <c r="D14" s="478"/>
      <c r="E14" s="114"/>
    </row>
    <row r="15" spans="2:5" ht="89.25" customHeight="1" thickBot="1" x14ac:dyDescent="0.3">
      <c r="B15" s="113"/>
      <c r="C15" s="121" t="s">
        <v>300</v>
      </c>
      <c r="D15" s="122"/>
      <c r="E15" s="114"/>
    </row>
    <row r="16" spans="2:5" ht="60" customHeight="1" thickBot="1" x14ac:dyDescent="0.3">
      <c r="B16" s="113"/>
      <c r="C16" s="121" t="s">
        <v>301</v>
      </c>
      <c r="D16" s="122"/>
      <c r="E16" s="114"/>
    </row>
    <row r="17" spans="2:5" ht="15.75" thickBot="1" x14ac:dyDescent="0.3">
      <c r="B17" s="113"/>
      <c r="C17" s="478" t="s">
        <v>297</v>
      </c>
      <c r="D17" s="478"/>
      <c r="E17" s="114"/>
    </row>
    <row r="18" spans="2:5" ht="99" customHeight="1" thickBot="1" x14ac:dyDescent="0.3">
      <c r="B18" s="113"/>
      <c r="C18" s="121" t="s">
        <v>302</v>
      </c>
      <c r="D18" s="122"/>
      <c r="E18" s="114"/>
    </row>
    <row r="19" spans="2:5" ht="77.25" customHeight="1" thickBot="1" x14ac:dyDescent="0.3">
      <c r="B19" s="113"/>
      <c r="C19" s="121" t="s">
        <v>293</v>
      </c>
      <c r="D19" s="122"/>
      <c r="E19" s="114"/>
    </row>
    <row r="20" spans="2:5" ht="15.75" thickBot="1" x14ac:dyDescent="0.3">
      <c r="B20" s="113"/>
      <c r="C20" s="478" t="s">
        <v>263</v>
      </c>
      <c r="D20" s="478"/>
      <c r="E20" s="114"/>
    </row>
    <row r="21" spans="2:5" ht="39" customHeight="1" thickBot="1" x14ac:dyDescent="0.3">
      <c r="B21" s="113"/>
      <c r="C21" s="123" t="s">
        <v>264</v>
      </c>
      <c r="D21" s="123"/>
      <c r="E21" s="114"/>
    </row>
    <row r="22" spans="2:5" ht="54.75" customHeight="1" thickBot="1" x14ac:dyDescent="0.3">
      <c r="B22" s="113"/>
      <c r="C22" s="123" t="s">
        <v>265</v>
      </c>
      <c r="D22" s="123"/>
      <c r="E22" s="114"/>
    </row>
    <row r="23" spans="2:5" ht="39" customHeight="1" thickBot="1" x14ac:dyDescent="0.3">
      <c r="B23" s="113"/>
      <c r="C23" s="123" t="s">
        <v>266</v>
      </c>
      <c r="D23" s="123"/>
      <c r="E23" s="114"/>
    </row>
    <row r="24" spans="2:5" ht="15.75" thickBot="1" x14ac:dyDescent="0.3">
      <c r="B24" s="113"/>
      <c r="C24" s="478" t="s">
        <v>267</v>
      </c>
      <c r="D24" s="478"/>
      <c r="E24" s="114"/>
    </row>
    <row r="25" spans="2:5" ht="66.75" customHeight="1" thickBot="1" x14ac:dyDescent="0.3">
      <c r="B25" s="113"/>
      <c r="C25" s="121" t="s">
        <v>303</v>
      </c>
      <c r="D25" s="122"/>
      <c r="E25" s="114"/>
    </row>
    <row r="26" spans="2:5" ht="47.25" customHeight="1" thickBot="1" x14ac:dyDescent="0.3">
      <c r="B26" s="113"/>
      <c r="C26" s="121" t="s">
        <v>304</v>
      </c>
      <c r="D26" s="122"/>
      <c r="E26" s="114"/>
    </row>
    <row r="27" spans="2:5" ht="84" customHeight="1" thickBot="1" x14ac:dyDescent="0.3">
      <c r="B27" s="113"/>
      <c r="C27" s="121" t="s">
        <v>268</v>
      </c>
      <c r="D27" s="122"/>
      <c r="E27" s="114"/>
    </row>
    <row r="28" spans="2:5" ht="52.5" customHeight="1" thickBot="1" x14ac:dyDescent="0.3">
      <c r="B28" s="113"/>
      <c r="C28" s="121" t="s">
        <v>305</v>
      </c>
      <c r="D28" s="122"/>
      <c r="E28" s="114"/>
    </row>
    <row r="29" spans="2:5" ht="15.75" thickBot="1" x14ac:dyDescent="0.3">
      <c r="B29" s="148"/>
      <c r="C29" s="124"/>
      <c r="D29" s="124"/>
      <c r="E29" s="149"/>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7"/>
  <sheetViews>
    <sheetView showGridLines="0" topLeftCell="A109" zoomScale="85" zoomScaleNormal="85" workbookViewId="0">
      <selection activeCell="C73" sqref="C73:C77"/>
    </sheetView>
  </sheetViews>
  <sheetFormatPr defaultColWidth="9.140625" defaultRowHeight="15" outlineLevelRow="1" x14ac:dyDescent="0.25"/>
  <cols>
    <col min="1" max="1" width="3" style="151" customWidth="1"/>
    <col min="2" max="2" width="28.5703125" style="151" customWidth="1"/>
    <col min="3" max="3" width="50.5703125" style="151" customWidth="1"/>
    <col min="4" max="4" width="34.28515625" style="151" customWidth="1"/>
    <col min="5" max="5" width="32" style="151" customWidth="1"/>
    <col min="6" max="6" width="26.7109375" style="151" customWidth="1"/>
    <col min="7" max="7" width="26.42578125" style="151" bestFit="1" customWidth="1"/>
    <col min="8" max="8" width="30" style="151" customWidth="1"/>
    <col min="9" max="9" width="31.5703125" style="151" customWidth="1"/>
    <col min="10" max="10" width="25.85546875" style="151" customWidth="1"/>
    <col min="11" max="11" width="31" style="151" bestFit="1" customWidth="1"/>
    <col min="12" max="12" width="30.28515625" style="151" customWidth="1"/>
    <col min="13" max="13" width="27.140625" style="151" bestFit="1" customWidth="1"/>
    <col min="14" max="14" width="25" style="151" customWidth="1"/>
    <col min="15" max="15" width="25.85546875" style="151" bestFit="1" customWidth="1"/>
    <col min="16" max="16" width="30.28515625" style="151" customWidth="1"/>
    <col min="17" max="17" width="27.140625" style="151" bestFit="1" customWidth="1"/>
    <col min="18" max="18" width="24.28515625" style="151" customWidth="1"/>
    <col min="19" max="19" width="23.140625" style="151" bestFit="1" customWidth="1"/>
    <col min="20" max="20" width="27.7109375" style="151" customWidth="1"/>
    <col min="21" max="16384" width="9.140625" style="151"/>
  </cols>
  <sheetData>
    <row r="1" spans="2:19" ht="15.75" thickBot="1" x14ac:dyDescent="0.3"/>
    <row r="2" spans="2:19" ht="26.25" x14ac:dyDescent="0.25">
      <c r="B2" s="96"/>
      <c r="C2" s="570"/>
      <c r="D2" s="570"/>
      <c r="E2" s="570"/>
      <c r="F2" s="570"/>
      <c r="G2" s="570"/>
      <c r="H2" s="90"/>
      <c r="I2" s="90"/>
      <c r="J2" s="90"/>
      <c r="K2" s="90"/>
      <c r="L2" s="90"/>
      <c r="M2" s="90"/>
      <c r="N2" s="90"/>
      <c r="O2" s="90"/>
      <c r="P2" s="90"/>
      <c r="Q2" s="90"/>
      <c r="R2" s="90"/>
      <c r="S2" s="91"/>
    </row>
    <row r="3" spans="2:19" ht="26.25" x14ac:dyDescent="0.25">
      <c r="B3" s="97"/>
      <c r="C3" s="576" t="s">
        <v>284</v>
      </c>
      <c r="D3" s="577"/>
      <c r="E3" s="577"/>
      <c r="F3" s="577"/>
      <c r="G3" s="578"/>
      <c r="H3" s="93"/>
      <c r="I3" s="93"/>
      <c r="J3" s="93"/>
      <c r="K3" s="93"/>
      <c r="L3" s="93"/>
      <c r="M3" s="93"/>
      <c r="N3" s="93"/>
      <c r="O3" s="93"/>
      <c r="P3" s="93"/>
      <c r="Q3" s="93"/>
      <c r="R3" s="93"/>
      <c r="S3" s="95"/>
    </row>
    <row r="4" spans="2:19" ht="26.25" x14ac:dyDescent="0.25">
      <c r="B4" s="97"/>
      <c r="C4" s="98"/>
      <c r="D4" s="98"/>
      <c r="E4" s="98"/>
      <c r="F4" s="98"/>
      <c r="G4" s="98"/>
      <c r="H4" s="93"/>
      <c r="I4" s="93"/>
      <c r="J4" s="93"/>
      <c r="K4" s="93"/>
      <c r="L4" s="93"/>
      <c r="M4" s="93"/>
      <c r="N4" s="93"/>
      <c r="O4" s="93"/>
      <c r="P4" s="93"/>
      <c r="Q4" s="93"/>
      <c r="R4" s="93"/>
      <c r="S4" s="95"/>
    </row>
    <row r="5" spans="2:19" ht="15.75" thickBot="1" x14ac:dyDescent="0.3">
      <c r="B5" s="92"/>
      <c r="C5" s="93"/>
      <c r="D5" s="93"/>
      <c r="E5" s="93"/>
      <c r="F5" s="93"/>
      <c r="G5" s="93"/>
      <c r="H5" s="93"/>
      <c r="I5" s="93"/>
      <c r="J5" s="93"/>
      <c r="K5" s="93"/>
      <c r="L5" s="93"/>
      <c r="M5" s="93"/>
      <c r="N5" s="93"/>
      <c r="O5" s="93"/>
      <c r="P5" s="93"/>
      <c r="Q5" s="93"/>
      <c r="R5" s="93"/>
      <c r="S5" s="95"/>
    </row>
    <row r="6" spans="2:19" ht="34.5" customHeight="1" thickBot="1" x14ac:dyDescent="0.3">
      <c r="B6" s="571" t="s">
        <v>602</v>
      </c>
      <c r="C6" s="572"/>
      <c r="D6" s="572"/>
      <c r="E6" s="572"/>
      <c r="F6" s="572"/>
      <c r="G6" s="572"/>
      <c r="H6" s="246"/>
      <c r="I6" s="246"/>
      <c r="J6" s="246"/>
      <c r="K6" s="246"/>
      <c r="L6" s="246"/>
      <c r="M6" s="246"/>
      <c r="N6" s="246"/>
      <c r="O6" s="246"/>
      <c r="P6" s="246"/>
      <c r="Q6" s="246"/>
      <c r="R6" s="246"/>
      <c r="S6" s="247"/>
    </row>
    <row r="7" spans="2:19" ht="15.75" customHeight="1" x14ac:dyDescent="0.25">
      <c r="B7" s="571" t="s">
        <v>664</v>
      </c>
      <c r="C7" s="573"/>
      <c r="D7" s="573"/>
      <c r="E7" s="573"/>
      <c r="F7" s="573"/>
      <c r="G7" s="573"/>
      <c r="H7" s="246"/>
      <c r="I7" s="246"/>
      <c r="J7" s="246"/>
      <c r="K7" s="246"/>
      <c r="L7" s="246"/>
      <c r="M7" s="246"/>
      <c r="N7" s="246"/>
      <c r="O7" s="246"/>
      <c r="P7" s="246"/>
      <c r="Q7" s="246"/>
      <c r="R7" s="246"/>
      <c r="S7" s="247"/>
    </row>
    <row r="8" spans="2:19" ht="15.75" customHeight="1" thickBot="1" x14ac:dyDescent="0.3">
      <c r="B8" s="574" t="s">
        <v>240</v>
      </c>
      <c r="C8" s="575"/>
      <c r="D8" s="575"/>
      <c r="E8" s="575"/>
      <c r="F8" s="575"/>
      <c r="G8" s="575"/>
      <c r="H8" s="248"/>
      <c r="I8" s="248"/>
      <c r="J8" s="248"/>
      <c r="K8" s="248"/>
      <c r="L8" s="248"/>
      <c r="M8" s="248"/>
      <c r="N8" s="248"/>
      <c r="O8" s="248"/>
      <c r="P8" s="248"/>
      <c r="Q8" s="248"/>
      <c r="R8" s="248"/>
      <c r="S8" s="249"/>
    </row>
    <row r="10" spans="2:19" ht="21" x14ac:dyDescent="0.35">
      <c r="B10" s="482" t="s">
        <v>308</v>
      </c>
      <c r="C10" s="482"/>
    </row>
    <row r="11" spans="2:19" ht="15.75" thickBot="1" x14ac:dyDescent="0.3"/>
    <row r="12" spans="2:19" ht="15" customHeight="1" thickBot="1" x14ac:dyDescent="0.3">
      <c r="B12" s="252" t="s">
        <v>309</v>
      </c>
      <c r="C12" s="152" t="s">
        <v>704</v>
      </c>
    </row>
    <row r="13" spans="2:19" ht="15.75" customHeight="1" thickBot="1" x14ac:dyDescent="0.3">
      <c r="B13" s="252" t="s">
        <v>277</v>
      </c>
      <c r="C13" s="152" t="s">
        <v>727</v>
      </c>
    </row>
    <row r="14" spans="2:19" ht="15.75" customHeight="1" thickBot="1" x14ac:dyDescent="0.3">
      <c r="B14" s="252" t="s">
        <v>665</v>
      </c>
      <c r="C14" s="152" t="s">
        <v>603</v>
      </c>
    </row>
    <row r="15" spans="2:19" ht="15.75" customHeight="1" thickBot="1" x14ac:dyDescent="0.3">
      <c r="B15" s="252" t="s">
        <v>310</v>
      </c>
      <c r="C15" s="152" t="s">
        <v>118</v>
      </c>
    </row>
    <row r="16" spans="2:19" ht="15.75" thickBot="1" x14ac:dyDescent="0.3">
      <c r="B16" s="252" t="s">
        <v>311</v>
      </c>
      <c r="C16" s="152" t="s">
        <v>608</v>
      </c>
    </row>
    <row r="17" spans="2:19" ht="15.75" thickBot="1" x14ac:dyDescent="0.3">
      <c r="B17" s="252" t="s">
        <v>312</v>
      </c>
      <c r="C17" s="152" t="s">
        <v>479</v>
      </c>
    </row>
    <row r="18" spans="2:19" ht="15.75" thickBot="1" x14ac:dyDescent="0.3"/>
    <row r="19" spans="2:19" ht="15.75" thickBot="1" x14ac:dyDescent="0.3">
      <c r="D19" s="483" t="s">
        <v>313</v>
      </c>
      <c r="E19" s="484"/>
      <c r="F19" s="484"/>
      <c r="G19" s="485"/>
      <c r="H19" s="483" t="s">
        <v>314</v>
      </c>
      <c r="I19" s="484"/>
      <c r="J19" s="484"/>
      <c r="K19" s="485"/>
      <c r="L19" s="483" t="s">
        <v>315</v>
      </c>
      <c r="M19" s="484"/>
      <c r="N19" s="484"/>
      <c r="O19" s="485"/>
      <c r="P19" s="483" t="s">
        <v>316</v>
      </c>
      <c r="Q19" s="484"/>
      <c r="R19" s="484"/>
      <c r="S19" s="485"/>
    </row>
    <row r="20" spans="2:19" ht="45" customHeight="1" thickBot="1" x14ac:dyDescent="0.3">
      <c r="B20" s="486" t="s">
        <v>317</v>
      </c>
      <c r="C20" s="489" t="s">
        <v>318</v>
      </c>
      <c r="D20" s="153"/>
      <c r="E20" s="154" t="s">
        <v>319</v>
      </c>
      <c r="F20" s="155" t="s">
        <v>320</v>
      </c>
      <c r="G20" s="156" t="s">
        <v>321</v>
      </c>
      <c r="H20" s="153"/>
      <c r="I20" s="154" t="s">
        <v>319</v>
      </c>
      <c r="J20" s="155" t="s">
        <v>320</v>
      </c>
      <c r="K20" s="156" t="s">
        <v>321</v>
      </c>
      <c r="L20" s="153"/>
      <c r="M20" s="154" t="s">
        <v>319</v>
      </c>
      <c r="N20" s="155" t="s">
        <v>320</v>
      </c>
      <c r="O20" s="156" t="s">
        <v>321</v>
      </c>
      <c r="P20" s="153"/>
      <c r="Q20" s="154" t="s">
        <v>319</v>
      </c>
      <c r="R20" s="155" t="s">
        <v>320</v>
      </c>
      <c r="S20" s="156" t="s">
        <v>321</v>
      </c>
    </row>
    <row r="21" spans="2:19" ht="40.5" customHeight="1" x14ac:dyDescent="0.25">
      <c r="B21" s="487"/>
      <c r="C21" s="490"/>
      <c r="D21" s="157" t="s">
        <v>322</v>
      </c>
      <c r="E21" s="158">
        <v>186718</v>
      </c>
      <c r="F21" s="159">
        <v>37368</v>
      </c>
      <c r="G21" s="160">
        <f>E21-F21</f>
        <v>149350</v>
      </c>
      <c r="H21" s="161" t="s">
        <v>322</v>
      </c>
      <c r="I21" s="162">
        <f>J21+K21</f>
        <v>160590</v>
      </c>
      <c r="J21" s="163">
        <v>23670</v>
      </c>
      <c r="K21" s="163">
        <v>136920</v>
      </c>
      <c r="L21" s="157" t="s">
        <v>322</v>
      </c>
      <c r="M21" s="162"/>
      <c r="N21" s="163"/>
      <c r="O21" s="164"/>
      <c r="P21" s="157" t="s">
        <v>322</v>
      </c>
      <c r="Q21" s="162"/>
      <c r="R21" s="163"/>
      <c r="S21" s="164"/>
    </row>
    <row r="22" spans="2:19" ht="39.75" customHeight="1" x14ac:dyDescent="0.25">
      <c r="B22" s="487"/>
      <c r="C22" s="490"/>
      <c r="D22" s="165" t="s">
        <v>323</v>
      </c>
      <c r="E22" s="166">
        <v>0.59150000000000003</v>
      </c>
      <c r="F22" s="166"/>
      <c r="G22" s="167"/>
      <c r="H22" s="168" t="s">
        <v>323</v>
      </c>
      <c r="I22" s="169">
        <v>0.5</v>
      </c>
      <c r="J22" s="169">
        <v>0.5</v>
      </c>
      <c r="K22" s="170">
        <v>0.5</v>
      </c>
      <c r="L22" s="165" t="s">
        <v>323</v>
      </c>
      <c r="M22" s="169"/>
      <c r="N22" s="169"/>
      <c r="O22" s="170"/>
      <c r="P22" s="165" t="s">
        <v>323</v>
      </c>
      <c r="Q22" s="169"/>
      <c r="R22" s="169"/>
      <c r="S22" s="170"/>
    </row>
    <row r="23" spans="2:19" ht="37.5" customHeight="1" x14ac:dyDescent="0.25">
      <c r="B23" s="488"/>
      <c r="C23" s="491"/>
      <c r="D23" s="165" t="s">
        <v>324</v>
      </c>
      <c r="E23" s="166">
        <v>0.436</v>
      </c>
      <c r="F23" s="166"/>
      <c r="G23" s="167"/>
      <c r="H23" s="168" t="s">
        <v>324</v>
      </c>
      <c r="I23" s="169">
        <v>0.08</v>
      </c>
      <c r="J23" s="169">
        <v>0.08</v>
      </c>
      <c r="K23" s="170">
        <v>0.08</v>
      </c>
      <c r="L23" s="165" t="s">
        <v>324</v>
      </c>
      <c r="M23" s="169"/>
      <c r="N23" s="169"/>
      <c r="O23" s="170"/>
      <c r="P23" s="165" t="s">
        <v>324</v>
      </c>
      <c r="Q23" s="169"/>
      <c r="R23" s="169"/>
      <c r="S23" s="170"/>
    </row>
    <row r="24" spans="2:19" ht="15.75" thickBot="1" x14ac:dyDescent="0.3">
      <c r="B24" s="171"/>
      <c r="C24" s="171"/>
      <c r="Q24" s="172"/>
      <c r="R24" s="172"/>
      <c r="S24" s="172"/>
    </row>
    <row r="25" spans="2:19" ht="30" customHeight="1" thickBot="1" x14ac:dyDescent="0.3">
      <c r="B25" s="171"/>
      <c r="C25" s="171"/>
      <c r="D25" s="483" t="s">
        <v>313</v>
      </c>
      <c r="E25" s="484"/>
      <c r="F25" s="484"/>
      <c r="G25" s="485"/>
      <c r="H25" s="483" t="s">
        <v>314</v>
      </c>
      <c r="I25" s="484"/>
      <c r="J25" s="484"/>
      <c r="K25" s="485"/>
      <c r="L25" s="483" t="s">
        <v>315</v>
      </c>
      <c r="M25" s="484"/>
      <c r="N25" s="484"/>
      <c r="O25" s="485"/>
      <c r="P25" s="483" t="s">
        <v>316</v>
      </c>
      <c r="Q25" s="484"/>
      <c r="R25" s="484"/>
      <c r="S25" s="485"/>
    </row>
    <row r="26" spans="2:19" ht="47.25" customHeight="1" x14ac:dyDescent="0.25">
      <c r="B26" s="486" t="s">
        <v>325</v>
      </c>
      <c r="C26" s="486" t="s">
        <v>326</v>
      </c>
      <c r="D26" s="492" t="s">
        <v>327</v>
      </c>
      <c r="E26" s="493"/>
      <c r="F26" s="173" t="s">
        <v>328</v>
      </c>
      <c r="G26" s="174" t="s">
        <v>329</v>
      </c>
      <c r="H26" s="492" t="s">
        <v>327</v>
      </c>
      <c r="I26" s="493"/>
      <c r="J26" s="173" t="s">
        <v>328</v>
      </c>
      <c r="K26" s="174" t="s">
        <v>329</v>
      </c>
      <c r="L26" s="492" t="s">
        <v>327</v>
      </c>
      <c r="M26" s="493"/>
      <c r="N26" s="173" t="s">
        <v>328</v>
      </c>
      <c r="O26" s="174" t="s">
        <v>329</v>
      </c>
      <c r="P26" s="492" t="s">
        <v>327</v>
      </c>
      <c r="Q26" s="493"/>
      <c r="R26" s="173" t="s">
        <v>328</v>
      </c>
      <c r="S26" s="174" t="s">
        <v>329</v>
      </c>
    </row>
    <row r="27" spans="2:19" ht="51" customHeight="1" x14ac:dyDescent="0.25">
      <c r="B27" s="487"/>
      <c r="C27" s="487"/>
      <c r="D27" s="175" t="s">
        <v>322</v>
      </c>
      <c r="E27" s="176"/>
      <c r="F27" s="508"/>
      <c r="G27" s="510"/>
      <c r="H27" s="175" t="s">
        <v>322</v>
      </c>
      <c r="I27" s="177"/>
      <c r="J27" s="494"/>
      <c r="K27" s="496"/>
      <c r="L27" s="175" t="s">
        <v>322</v>
      </c>
      <c r="M27" s="177"/>
      <c r="N27" s="494"/>
      <c r="O27" s="496"/>
      <c r="P27" s="175" t="s">
        <v>322</v>
      </c>
      <c r="Q27" s="177"/>
      <c r="R27" s="494"/>
      <c r="S27" s="496"/>
    </row>
    <row r="28" spans="2:19" ht="51" customHeight="1" x14ac:dyDescent="0.25">
      <c r="B28" s="488"/>
      <c r="C28" s="488"/>
      <c r="D28" s="178" t="s">
        <v>330</v>
      </c>
      <c r="E28" s="179"/>
      <c r="F28" s="509"/>
      <c r="G28" s="511"/>
      <c r="H28" s="178" t="s">
        <v>330</v>
      </c>
      <c r="I28" s="180"/>
      <c r="J28" s="495"/>
      <c r="K28" s="497"/>
      <c r="L28" s="178" t="s">
        <v>330</v>
      </c>
      <c r="M28" s="180"/>
      <c r="N28" s="495"/>
      <c r="O28" s="497"/>
      <c r="P28" s="178" t="s">
        <v>330</v>
      </c>
      <c r="Q28" s="180"/>
      <c r="R28" s="495"/>
      <c r="S28" s="497"/>
    </row>
    <row r="29" spans="2:19" ht="33.75" customHeight="1" x14ac:dyDescent="0.25">
      <c r="B29" s="498" t="s">
        <v>331</v>
      </c>
      <c r="C29" s="501" t="s">
        <v>332</v>
      </c>
      <c r="D29" s="181" t="s">
        <v>333</v>
      </c>
      <c r="E29" s="182" t="s">
        <v>312</v>
      </c>
      <c r="F29" s="182" t="s">
        <v>334</v>
      </c>
      <c r="G29" s="183" t="s">
        <v>335</v>
      </c>
      <c r="H29" s="181" t="s">
        <v>333</v>
      </c>
      <c r="I29" s="182" t="s">
        <v>312</v>
      </c>
      <c r="J29" s="182" t="s">
        <v>334</v>
      </c>
      <c r="K29" s="183" t="s">
        <v>335</v>
      </c>
      <c r="L29" s="181" t="s">
        <v>333</v>
      </c>
      <c r="M29" s="182" t="s">
        <v>312</v>
      </c>
      <c r="N29" s="182" t="s">
        <v>334</v>
      </c>
      <c r="O29" s="183" t="s">
        <v>335</v>
      </c>
      <c r="P29" s="181" t="s">
        <v>333</v>
      </c>
      <c r="Q29" s="182" t="s">
        <v>312</v>
      </c>
      <c r="R29" s="182" t="s">
        <v>334</v>
      </c>
      <c r="S29" s="183" t="s">
        <v>335</v>
      </c>
    </row>
    <row r="30" spans="2:19" ht="30" customHeight="1" x14ac:dyDescent="0.25">
      <c r="B30" s="499"/>
      <c r="C30" s="502"/>
      <c r="D30" s="184"/>
      <c r="E30" s="185"/>
      <c r="F30" s="185"/>
      <c r="G30" s="186"/>
      <c r="H30" s="187"/>
      <c r="I30" s="188"/>
      <c r="J30" s="187"/>
      <c r="K30" s="189"/>
      <c r="L30" s="187"/>
      <c r="M30" s="188"/>
      <c r="N30" s="187"/>
      <c r="O30" s="189"/>
      <c r="P30" s="187"/>
      <c r="Q30" s="188"/>
      <c r="R30" s="187"/>
      <c r="S30" s="189"/>
    </row>
    <row r="31" spans="2:19" ht="36.75" customHeight="1" outlineLevel="1" x14ac:dyDescent="0.25">
      <c r="B31" s="499"/>
      <c r="C31" s="502"/>
      <c r="D31" s="181" t="s">
        <v>333</v>
      </c>
      <c r="E31" s="182" t="s">
        <v>312</v>
      </c>
      <c r="F31" s="182" t="s">
        <v>334</v>
      </c>
      <c r="G31" s="183" t="s">
        <v>335</v>
      </c>
      <c r="H31" s="181" t="s">
        <v>333</v>
      </c>
      <c r="I31" s="182" t="s">
        <v>312</v>
      </c>
      <c r="J31" s="182" t="s">
        <v>334</v>
      </c>
      <c r="K31" s="183" t="s">
        <v>335</v>
      </c>
      <c r="L31" s="181" t="s">
        <v>333</v>
      </c>
      <c r="M31" s="182" t="s">
        <v>312</v>
      </c>
      <c r="N31" s="182" t="s">
        <v>334</v>
      </c>
      <c r="O31" s="183" t="s">
        <v>335</v>
      </c>
      <c r="P31" s="181" t="s">
        <v>333</v>
      </c>
      <c r="Q31" s="182" t="s">
        <v>312</v>
      </c>
      <c r="R31" s="182" t="s">
        <v>334</v>
      </c>
      <c r="S31" s="183" t="s">
        <v>335</v>
      </c>
    </row>
    <row r="32" spans="2:19" ht="30" customHeight="1" outlineLevel="1" x14ac:dyDescent="0.25">
      <c r="B32" s="499"/>
      <c r="C32" s="502"/>
      <c r="D32" s="184"/>
      <c r="E32" s="185"/>
      <c r="F32" s="185"/>
      <c r="G32" s="186"/>
      <c r="H32" s="187"/>
      <c r="I32" s="188"/>
      <c r="J32" s="187"/>
      <c r="K32" s="189"/>
      <c r="L32" s="187"/>
      <c r="M32" s="188"/>
      <c r="N32" s="187"/>
      <c r="O32" s="189"/>
      <c r="P32" s="187"/>
      <c r="Q32" s="188"/>
      <c r="R32" s="187"/>
      <c r="S32" s="189"/>
    </row>
    <row r="33" spans="2:19" ht="36" customHeight="1" outlineLevel="1" x14ac:dyDescent="0.25">
      <c r="B33" s="499"/>
      <c r="C33" s="502"/>
      <c r="D33" s="181" t="s">
        <v>333</v>
      </c>
      <c r="E33" s="182" t="s">
        <v>312</v>
      </c>
      <c r="F33" s="182" t="s">
        <v>334</v>
      </c>
      <c r="G33" s="183" t="s">
        <v>335</v>
      </c>
      <c r="H33" s="181" t="s">
        <v>333</v>
      </c>
      <c r="I33" s="182" t="s">
        <v>312</v>
      </c>
      <c r="J33" s="182" t="s">
        <v>334</v>
      </c>
      <c r="K33" s="183" t="s">
        <v>335</v>
      </c>
      <c r="L33" s="181" t="s">
        <v>333</v>
      </c>
      <c r="M33" s="182" t="s">
        <v>312</v>
      </c>
      <c r="N33" s="182" t="s">
        <v>334</v>
      </c>
      <c r="O33" s="183" t="s">
        <v>335</v>
      </c>
      <c r="P33" s="181" t="s">
        <v>333</v>
      </c>
      <c r="Q33" s="182" t="s">
        <v>312</v>
      </c>
      <c r="R33" s="182" t="s">
        <v>334</v>
      </c>
      <c r="S33" s="183" t="s">
        <v>335</v>
      </c>
    </row>
    <row r="34" spans="2:19" ht="30" customHeight="1" outlineLevel="1" x14ac:dyDescent="0.25">
      <c r="B34" s="499"/>
      <c r="C34" s="502"/>
      <c r="D34" s="184"/>
      <c r="E34" s="185"/>
      <c r="F34" s="185"/>
      <c r="G34" s="186"/>
      <c r="H34" s="187"/>
      <c r="I34" s="188"/>
      <c r="J34" s="187"/>
      <c r="K34" s="189"/>
      <c r="L34" s="187"/>
      <c r="M34" s="188"/>
      <c r="N34" s="187"/>
      <c r="O34" s="189"/>
      <c r="P34" s="187"/>
      <c r="Q34" s="188"/>
      <c r="R34" s="187"/>
      <c r="S34" s="189"/>
    </row>
    <row r="35" spans="2:19" ht="39" customHeight="1" outlineLevel="1" x14ac:dyDescent="0.25">
      <c r="B35" s="499"/>
      <c r="C35" s="502"/>
      <c r="D35" s="181" t="s">
        <v>333</v>
      </c>
      <c r="E35" s="182" t="s">
        <v>312</v>
      </c>
      <c r="F35" s="182" t="s">
        <v>334</v>
      </c>
      <c r="G35" s="183" t="s">
        <v>335</v>
      </c>
      <c r="H35" s="181" t="s">
        <v>333</v>
      </c>
      <c r="I35" s="182" t="s">
        <v>312</v>
      </c>
      <c r="J35" s="182" t="s">
        <v>334</v>
      </c>
      <c r="K35" s="183" t="s">
        <v>335</v>
      </c>
      <c r="L35" s="181" t="s">
        <v>333</v>
      </c>
      <c r="M35" s="182" t="s">
        <v>312</v>
      </c>
      <c r="N35" s="182" t="s">
        <v>334</v>
      </c>
      <c r="O35" s="183" t="s">
        <v>335</v>
      </c>
      <c r="P35" s="181" t="s">
        <v>333</v>
      </c>
      <c r="Q35" s="182" t="s">
        <v>312</v>
      </c>
      <c r="R35" s="182" t="s">
        <v>334</v>
      </c>
      <c r="S35" s="183" t="s">
        <v>335</v>
      </c>
    </row>
    <row r="36" spans="2:19" ht="30" customHeight="1" outlineLevel="1" x14ac:dyDescent="0.25">
      <c r="B36" s="499"/>
      <c r="C36" s="502"/>
      <c r="D36" s="184"/>
      <c r="E36" s="185"/>
      <c r="F36" s="185"/>
      <c r="G36" s="186"/>
      <c r="H36" s="187"/>
      <c r="I36" s="188"/>
      <c r="J36" s="187"/>
      <c r="K36" s="189"/>
      <c r="L36" s="187"/>
      <c r="M36" s="188"/>
      <c r="N36" s="187"/>
      <c r="O36" s="189"/>
      <c r="P36" s="187"/>
      <c r="Q36" s="188"/>
      <c r="R36" s="187"/>
      <c r="S36" s="189"/>
    </row>
    <row r="37" spans="2:19" ht="36.75" customHeight="1" outlineLevel="1" x14ac:dyDescent="0.25">
      <c r="B37" s="499"/>
      <c r="C37" s="502"/>
      <c r="D37" s="181" t="s">
        <v>333</v>
      </c>
      <c r="E37" s="182" t="s">
        <v>312</v>
      </c>
      <c r="F37" s="182" t="s">
        <v>334</v>
      </c>
      <c r="G37" s="183" t="s">
        <v>335</v>
      </c>
      <c r="H37" s="181" t="s">
        <v>333</v>
      </c>
      <c r="I37" s="182" t="s">
        <v>312</v>
      </c>
      <c r="J37" s="182" t="s">
        <v>334</v>
      </c>
      <c r="K37" s="183" t="s">
        <v>335</v>
      </c>
      <c r="L37" s="181" t="s">
        <v>333</v>
      </c>
      <c r="M37" s="182" t="s">
        <v>312</v>
      </c>
      <c r="N37" s="182" t="s">
        <v>334</v>
      </c>
      <c r="O37" s="183" t="s">
        <v>335</v>
      </c>
      <c r="P37" s="181" t="s">
        <v>333</v>
      </c>
      <c r="Q37" s="182" t="s">
        <v>312</v>
      </c>
      <c r="R37" s="182" t="s">
        <v>334</v>
      </c>
      <c r="S37" s="183" t="s">
        <v>335</v>
      </c>
    </row>
    <row r="38" spans="2:19" ht="30" customHeight="1" outlineLevel="1" x14ac:dyDescent="0.25">
      <c r="B38" s="500"/>
      <c r="C38" s="503"/>
      <c r="D38" s="184"/>
      <c r="E38" s="185"/>
      <c r="F38" s="185"/>
      <c r="G38" s="186"/>
      <c r="H38" s="187"/>
      <c r="I38" s="188"/>
      <c r="J38" s="187"/>
      <c r="K38" s="189"/>
      <c r="L38" s="187"/>
      <c r="M38" s="188"/>
      <c r="N38" s="187"/>
      <c r="O38" s="189"/>
      <c r="P38" s="187"/>
      <c r="Q38" s="188"/>
      <c r="R38" s="187"/>
      <c r="S38" s="189"/>
    </row>
    <row r="39" spans="2:19" ht="30" customHeight="1" x14ac:dyDescent="0.25">
      <c r="B39" s="498" t="s">
        <v>336</v>
      </c>
      <c r="C39" s="498" t="s">
        <v>337</v>
      </c>
      <c r="D39" s="182" t="s">
        <v>338</v>
      </c>
      <c r="E39" s="182" t="s">
        <v>339</v>
      </c>
      <c r="F39" s="155" t="s">
        <v>340</v>
      </c>
      <c r="G39" s="190"/>
      <c r="H39" s="182" t="s">
        <v>338</v>
      </c>
      <c r="I39" s="182" t="s">
        <v>339</v>
      </c>
      <c r="J39" s="155" t="s">
        <v>340</v>
      </c>
      <c r="K39" s="191"/>
      <c r="L39" s="182" t="s">
        <v>338</v>
      </c>
      <c r="M39" s="182" t="s">
        <v>339</v>
      </c>
      <c r="N39" s="155" t="s">
        <v>340</v>
      </c>
      <c r="O39" s="191"/>
      <c r="P39" s="182" t="s">
        <v>338</v>
      </c>
      <c r="Q39" s="182" t="s">
        <v>339</v>
      </c>
      <c r="R39" s="155" t="s">
        <v>340</v>
      </c>
      <c r="S39" s="191"/>
    </row>
    <row r="40" spans="2:19" ht="30" customHeight="1" x14ac:dyDescent="0.25">
      <c r="B40" s="499"/>
      <c r="C40" s="499"/>
      <c r="D40" s="504">
        <v>0</v>
      </c>
      <c r="E40" s="504" t="s">
        <v>546</v>
      </c>
      <c r="F40" s="155" t="s">
        <v>341</v>
      </c>
      <c r="G40" s="192" t="s">
        <v>485</v>
      </c>
      <c r="H40" s="506">
        <v>1</v>
      </c>
      <c r="I40" s="506" t="s">
        <v>546</v>
      </c>
      <c r="J40" s="155" t="s">
        <v>341</v>
      </c>
      <c r="K40" s="193" t="s">
        <v>485</v>
      </c>
      <c r="L40" s="506"/>
      <c r="M40" s="506"/>
      <c r="N40" s="155" t="s">
        <v>341</v>
      </c>
      <c r="O40" s="193"/>
      <c r="P40" s="506"/>
      <c r="Q40" s="506"/>
      <c r="R40" s="155" t="s">
        <v>341</v>
      </c>
      <c r="S40" s="193"/>
    </row>
    <row r="41" spans="2:19" ht="30" customHeight="1" x14ac:dyDescent="0.25">
      <c r="B41" s="499"/>
      <c r="C41" s="499"/>
      <c r="D41" s="505"/>
      <c r="E41" s="505"/>
      <c r="F41" s="155" t="s">
        <v>342</v>
      </c>
      <c r="G41" s="186">
        <v>0</v>
      </c>
      <c r="H41" s="507"/>
      <c r="I41" s="507"/>
      <c r="J41" s="155" t="s">
        <v>342</v>
      </c>
      <c r="K41" s="189">
        <v>75</v>
      </c>
      <c r="L41" s="507"/>
      <c r="M41" s="507"/>
      <c r="N41" s="155" t="s">
        <v>342</v>
      </c>
      <c r="O41" s="189"/>
      <c r="P41" s="507"/>
      <c r="Q41" s="507"/>
      <c r="R41" s="155" t="s">
        <v>342</v>
      </c>
      <c r="S41" s="189"/>
    </row>
    <row r="42" spans="2:19" ht="30" customHeight="1" outlineLevel="1" x14ac:dyDescent="0.25">
      <c r="B42" s="499"/>
      <c r="C42" s="499"/>
      <c r="D42" s="182" t="s">
        <v>338</v>
      </c>
      <c r="E42" s="182" t="s">
        <v>339</v>
      </c>
      <c r="F42" s="155" t="s">
        <v>340</v>
      </c>
      <c r="G42" s="190"/>
      <c r="H42" s="182" t="s">
        <v>338</v>
      </c>
      <c r="I42" s="182" t="s">
        <v>339</v>
      </c>
      <c r="J42" s="155" t="s">
        <v>340</v>
      </c>
      <c r="K42" s="191"/>
      <c r="L42" s="182" t="s">
        <v>338</v>
      </c>
      <c r="M42" s="182" t="s">
        <v>339</v>
      </c>
      <c r="N42" s="155" t="s">
        <v>340</v>
      </c>
      <c r="O42" s="191"/>
      <c r="P42" s="182" t="s">
        <v>338</v>
      </c>
      <c r="Q42" s="182" t="s">
        <v>339</v>
      </c>
      <c r="R42" s="155" t="s">
        <v>340</v>
      </c>
      <c r="S42" s="191"/>
    </row>
    <row r="43" spans="2:19" ht="30" customHeight="1" outlineLevel="1" x14ac:dyDescent="0.25">
      <c r="B43" s="499"/>
      <c r="C43" s="499"/>
      <c r="D43" s="504"/>
      <c r="E43" s="504"/>
      <c r="F43" s="155" t="s">
        <v>341</v>
      </c>
      <c r="G43" s="192"/>
      <c r="H43" s="506"/>
      <c r="I43" s="506"/>
      <c r="J43" s="155" t="s">
        <v>341</v>
      </c>
      <c r="K43" s="193"/>
      <c r="L43" s="506"/>
      <c r="M43" s="506"/>
      <c r="N43" s="155" t="s">
        <v>341</v>
      </c>
      <c r="O43" s="193"/>
      <c r="P43" s="506"/>
      <c r="Q43" s="506"/>
      <c r="R43" s="155" t="s">
        <v>341</v>
      </c>
      <c r="S43" s="193"/>
    </row>
    <row r="44" spans="2:19" ht="30" customHeight="1" outlineLevel="1" x14ac:dyDescent="0.25">
      <c r="B44" s="499"/>
      <c r="C44" s="499"/>
      <c r="D44" s="505"/>
      <c r="E44" s="505"/>
      <c r="F44" s="155" t="s">
        <v>342</v>
      </c>
      <c r="G44" s="186"/>
      <c r="H44" s="507"/>
      <c r="I44" s="507"/>
      <c r="J44" s="155" t="s">
        <v>342</v>
      </c>
      <c r="K44" s="189"/>
      <c r="L44" s="507"/>
      <c r="M44" s="507"/>
      <c r="N44" s="155" t="s">
        <v>342</v>
      </c>
      <c r="O44" s="189"/>
      <c r="P44" s="507"/>
      <c r="Q44" s="507"/>
      <c r="R44" s="155" t="s">
        <v>342</v>
      </c>
      <c r="S44" s="189"/>
    </row>
    <row r="45" spans="2:19" ht="30" customHeight="1" outlineLevel="1" x14ac:dyDescent="0.25">
      <c r="B45" s="499"/>
      <c r="C45" s="499"/>
      <c r="D45" s="182" t="s">
        <v>338</v>
      </c>
      <c r="E45" s="182" t="s">
        <v>339</v>
      </c>
      <c r="F45" s="155" t="s">
        <v>340</v>
      </c>
      <c r="G45" s="190"/>
      <c r="H45" s="182" t="s">
        <v>338</v>
      </c>
      <c r="I45" s="182" t="s">
        <v>339</v>
      </c>
      <c r="J45" s="155" t="s">
        <v>340</v>
      </c>
      <c r="K45" s="191"/>
      <c r="L45" s="182" t="s">
        <v>338</v>
      </c>
      <c r="M45" s="182" t="s">
        <v>339</v>
      </c>
      <c r="N45" s="155" t="s">
        <v>340</v>
      </c>
      <c r="O45" s="191"/>
      <c r="P45" s="182" t="s">
        <v>338</v>
      </c>
      <c r="Q45" s="182" t="s">
        <v>339</v>
      </c>
      <c r="R45" s="155" t="s">
        <v>340</v>
      </c>
      <c r="S45" s="191"/>
    </row>
    <row r="46" spans="2:19" ht="30" customHeight="1" outlineLevel="1" x14ac:dyDescent="0.25">
      <c r="B46" s="499"/>
      <c r="C46" s="499"/>
      <c r="D46" s="504"/>
      <c r="E46" s="504"/>
      <c r="F46" s="155" t="s">
        <v>341</v>
      </c>
      <c r="G46" s="192"/>
      <c r="H46" s="506"/>
      <c r="I46" s="506"/>
      <c r="J46" s="155" t="s">
        <v>341</v>
      </c>
      <c r="K46" s="193"/>
      <c r="L46" s="506"/>
      <c r="M46" s="506"/>
      <c r="N46" s="155" t="s">
        <v>341</v>
      </c>
      <c r="O46" s="193"/>
      <c r="P46" s="506"/>
      <c r="Q46" s="506"/>
      <c r="R46" s="155" t="s">
        <v>341</v>
      </c>
      <c r="S46" s="193"/>
    </row>
    <row r="47" spans="2:19" ht="30" customHeight="1" outlineLevel="1" x14ac:dyDescent="0.25">
      <c r="B47" s="499"/>
      <c r="C47" s="499"/>
      <c r="D47" s="505"/>
      <c r="E47" s="505"/>
      <c r="F47" s="155" t="s">
        <v>342</v>
      </c>
      <c r="G47" s="186"/>
      <c r="H47" s="507"/>
      <c r="I47" s="507"/>
      <c r="J47" s="155" t="s">
        <v>342</v>
      </c>
      <c r="K47" s="189"/>
      <c r="L47" s="507"/>
      <c r="M47" s="507"/>
      <c r="N47" s="155" t="s">
        <v>342</v>
      </c>
      <c r="O47" s="189"/>
      <c r="P47" s="507"/>
      <c r="Q47" s="507"/>
      <c r="R47" s="155" t="s">
        <v>342</v>
      </c>
      <c r="S47" s="189"/>
    </row>
    <row r="48" spans="2:19" ht="30" customHeight="1" outlineLevel="1" x14ac:dyDescent="0.25">
      <c r="B48" s="499"/>
      <c r="C48" s="499"/>
      <c r="D48" s="182" t="s">
        <v>338</v>
      </c>
      <c r="E48" s="182" t="s">
        <v>339</v>
      </c>
      <c r="F48" s="155" t="s">
        <v>340</v>
      </c>
      <c r="G48" s="190"/>
      <c r="H48" s="182" t="s">
        <v>338</v>
      </c>
      <c r="I48" s="182" t="s">
        <v>339</v>
      </c>
      <c r="J48" s="155" t="s">
        <v>340</v>
      </c>
      <c r="K48" s="191"/>
      <c r="L48" s="182" t="s">
        <v>338</v>
      </c>
      <c r="M48" s="182" t="s">
        <v>339</v>
      </c>
      <c r="N48" s="155" t="s">
        <v>340</v>
      </c>
      <c r="O48" s="191"/>
      <c r="P48" s="182" t="s">
        <v>338</v>
      </c>
      <c r="Q48" s="182" t="s">
        <v>339</v>
      </c>
      <c r="R48" s="155" t="s">
        <v>340</v>
      </c>
      <c r="S48" s="191"/>
    </row>
    <row r="49" spans="2:19" ht="30" customHeight="1" outlineLevel="1" x14ac:dyDescent="0.25">
      <c r="B49" s="499"/>
      <c r="C49" s="499"/>
      <c r="D49" s="504"/>
      <c r="E49" s="504"/>
      <c r="F49" s="155" t="s">
        <v>341</v>
      </c>
      <c r="G49" s="192"/>
      <c r="H49" s="506"/>
      <c r="I49" s="506"/>
      <c r="J49" s="155" t="s">
        <v>341</v>
      </c>
      <c r="K49" s="193"/>
      <c r="L49" s="506"/>
      <c r="M49" s="506"/>
      <c r="N49" s="155" t="s">
        <v>341</v>
      </c>
      <c r="O49" s="193"/>
      <c r="P49" s="506"/>
      <c r="Q49" s="506"/>
      <c r="R49" s="155" t="s">
        <v>341</v>
      </c>
      <c r="S49" s="193"/>
    </row>
    <row r="50" spans="2:19" ht="30" customHeight="1" outlineLevel="1" x14ac:dyDescent="0.25">
      <c r="B50" s="500"/>
      <c r="C50" s="500"/>
      <c r="D50" s="505"/>
      <c r="E50" s="505"/>
      <c r="F50" s="155" t="s">
        <v>342</v>
      </c>
      <c r="G50" s="186"/>
      <c r="H50" s="507"/>
      <c r="I50" s="507"/>
      <c r="J50" s="155" t="s">
        <v>342</v>
      </c>
      <c r="K50" s="189"/>
      <c r="L50" s="507"/>
      <c r="M50" s="507"/>
      <c r="N50" s="155" t="s">
        <v>342</v>
      </c>
      <c r="O50" s="189"/>
      <c r="P50" s="507"/>
      <c r="Q50" s="507"/>
      <c r="R50" s="155" t="s">
        <v>342</v>
      </c>
      <c r="S50" s="189"/>
    </row>
    <row r="51" spans="2:19" ht="30" customHeight="1" thickBot="1" x14ac:dyDescent="0.3">
      <c r="C51" s="194"/>
      <c r="D51" s="195"/>
    </row>
    <row r="52" spans="2:19" ht="30" customHeight="1" thickBot="1" x14ac:dyDescent="0.3">
      <c r="D52" s="483" t="s">
        <v>313</v>
      </c>
      <c r="E52" s="484"/>
      <c r="F52" s="484"/>
      <c r="G52" s="485"/>
      <c r="H52" s="483" t="s">
        <v>314</v>
      </c>
      <c r="I52" s="484"/>
      <c r="J52" s="484"/>
      <c r="K52" s="485"/>
      <c r="L52" s="483" t="s">
        <v>315</v>
      </c>
      <c r="M52" s="484"/>
      <c r="N52" s="484"/>
      <c r="O52" s="485"/>
      <c r="P52" s="483" t="s">
        <v>316</v>
      </c>
      <c r="Q52" s="484"/>
      <c r="R52" s="484"/>
      <c r="S52" s="485"/>
    </row>
    <row r="53" spans="2:19" ht="30" customHeight="1" x14ac:dyDescent="0.25">
      <c r="B53" s="486" t="s">
        <v>343</v>
      </c>
      <c r="C53" s="486" t="s">
        <v>344</v>
      </c>
      <c r="D53" s="512" t="s">
        <v>345</v>
      </c>
      <c r="E53" s="513"/>
      <c r="F53" s="196" t="s">
        <v>312</v>
      </c>
      <c r="G53" s="197" t="s">
        <v>346</v>
      </c>
      <c r="H53" s="512" t="s">
        <v>345</v>
      </c>
      <c r="I53" s="513"/>
      <c r="J53" s="196" t="s">
        <v>312</v>
      </c>
      <c r="K53" s="197" t="s">
        <v>346</v>
      </c>
      <c r="L53" s="512" t="s">
        <v>345</v>
      </c>
      <c r="M53" s="513"/>
      <c r="N53" s="196" t="s">
        <v>312</v>
      </c>
      <c r="O53" s="197" t="s">
        <v>346</v>
      </c>
      <c r="P53" s="512" t="s">
        <v>345</v>
      </c>
      <c r="Q53" s="513"/>
      <c r="R53" s="196" t="s">
        <v>312</v>
      </c>
      <c r="S53" s="197" t="s">
        <v>346</v>
      </c>
    </row>
    <row r="54" spans="2:19" ht="45" customHeight="1" x14ac:dyDescent="0.25">
      <c r="B54" s="487"/>
      <c r="C54" s="487"/>
      <c r="D54" s="175" t="s">
        <v>322</v>
      </c>
      <c r="E54" s="176">
        <v>300</v>
      </c>
      <c r="F54" s="508" t="s">
        <v>495</v>
      </c>
      <c r="G54" s="510" t="s">
        <v>520</v>
      </c>
      <c r="H54" s="175" t="s">
        <v>322</v>
      </c>
      <c r="I54" s="177">
        <v>300</v>
      </c>
      <c r="J54" s="494" t="s">
        <v>495</v>
      </c>
      <c r="K54" s="496" t="s">
        <v>506</v>
      </c>
      <c r="L54" s="175" t="s">
        <v>322</v>
      </c>
      <c r="M54" s="177"/>
      <c r="N54" s="494"/>
      <c r="O54" s="496"/>
      <c r="P54" s="175" t="s">
        <v>322</v>
      </c>
      <c r="Q54" s="177"/>
      <c r="R54" s="494"/>
      <c r="S54" s="496"/>
    </row>
    <row r="55" spans="2:19" ht="45" customHeight="1" x14ac:dyDescent="0.25">
      <c r="B55" s="488"/>
      <c r="C55" s="488"/>
      <c r="D55" s="178" t="s">
        <v>330</v>
      </c>
      <c r="E55" s="179">
        <v>0.1</v>
      </c>
      <c r="F55" s="509"/>
      <c r="G55" s="511"/>
      <c r="H55" s="178" t="s">
        <v>330</v>
      </c>
      <c r="I55" s="180">
        <v>0.1</v>
      </c>
      <c r="J55" s="495"/>
      <c r="K55" s="497"/>
      <c r="L55" s="178" t="s">
        <v>330</v>
      </c>
      <c r="M55" s="180"/>
      <c r="N55" s="495"/>
      <c r="O55" s="497"/>
      <c r="P55" s="178" t="s">
        <v>330</v>
      </c>
      <c r="Q55" s="180"/>
      <c r="R55" s="495"/>
      <c r="S55" s="497"/>
    </row>
    <row r="56" spans="2:19" ht="30" customHeight="1" x14ac:dyDescent="0.25">
      <c r="B56" s="561" t="s">
        <v>347</v>
      </c>
      <c r="C56" s="498" t="s">
        <v>348</v>
      </c>
      <c r="D56" s="182" t="s">
        <v>349</v>
      </c>
      <c r="E56" s="198" t="s">
        <v>350</v>
      </c>
      <c r="F56" s="514" t="s">
        <v>351</v>
      </c>
      <c r="G56" s="515"/>
      <c r="H56" s="182" t="s">
        <v>349</v>
      </c>
      <c r="I56" s="198" t="s">
        <v>350</v>
      </c>
      <c r="J56" s="514" t="s">
        <v>351</v>
      </c>
      <c r="K56" s="515"/>
      <c r="L56" s="182" t="s">
        <v>349</v>
      </c>
      <c r="M56" s="198" t="s">
        <v>350</v>
      </c>
      <c r="N56" s="514" t="s">
        <v>351</v>
      </c>
      <c r="O56" s="515"/>
      <c r="P56" s="182" t="s">
        <v>349</v>
      </c>
      <c r="Q56" s="198" t="s">
        <v>350</v>
      </c>
      <c r="R56" s="514" t="s">
        <v>351</v>
      </c>
      <c r="S56" s="515"/>
    </row>
    <row r="57" spans="2:19" ht="30" customHeight="1" x14ac:dyDescent="0.25">
      <c r="B57" s="561"/>
      <c r="C57" s="499"/>
      <c r="D57" s="199">
        <v>180</v>
      </c>
      <c r="E57" s="200">
        <v>0.1</v>
      </c>
      <c r="F57" s="584" t="s">
        <v>468</v>
      </c>
      <c r="G57" s="585"/>
      <c r="H57" s="201">
        <v>180</v>
      </c>
      <c r="I57" s="202">
        <v>0.1</v>
      </c>
      <c r="J57" s="586" t="s">
        <v>468</v>
      </c>
      <c r="K57" s="587"/>
      <c r="L57" s="201"/>
      <c r="M57" s="202"/>
      <c r="N57" s="586"/>
      <c r="O57" s="587"/>
      <c r="P57" s="201"/>
      <c r="Q57" s="202"/>
      <c r="R57" s="586"/>
      <c r="S57" s="587"/>
    </row>
    <row r="58" spans="2:19" ht="30" customHeight="1" x14ac:dyDescent="0.25">
      <c r="B58" s="561"/>
      <c r="C58" s="499"/>
      <c r="D58" s="199">
        <v>120</v>
      </c>
      <c r="E58" s="200">
        <v>0.1</v>
      </c>
      <c r="F58" s="584" t="s">
        <v>473</v>
      </c>
      <c r="G58" s="585"/>
      <c r="H58" s="201">
        <v>120</v>
      </c>
      <c r="I58" s="202">
        <v>0.1</v>
      </c>
      <c r="J58" s="586" t="s">
        <v>473</v>
      </c>
      <c r="K58" s="587"/>
      <c r="L58" s="201"/>
      <c r="M58" s="202"/>
      <c r="N58" s="586"/>
      <c r="O58" s="587"/>
      <c r="P58" s="201"/>
      <c r="Q58" s="202"/>
      <c r="R58" s="586"/>
      <c r="S58" s="587"/>
    </row>
    <row r="59" spans="2:19" ht="30" customHeight="1" x14ac:dyDescent="0.25">
      <c r="B59" s="561"/>
      <c r="C59" s="518" t="s">
        <v>352</v>
      </c>
      <c r="D59" s="203" t="s">
        <v>351</v>
      </c>
      <c r="E59" s="204" t="s">
        <v>334</v>
      </c>
      <c r="F59" s="182" t="s">
        <v>312</v>
      </c>
      <c r="G59" s="205" t="s">
        <v>346</v>
      </c>
      <c r="H59" s="203" t="s">
        <v>351</v>
      </c>
      <c r="I59" s="204" t="s">
        <v>334</v>
      </c>
      <c r="J59" s="182" t="s">
        <v>312</v>
      </c>
      <c r="K59" s="205" t="s">
        <v>346</v>
      </c>
      <c r="L59" s="203" t="s">
        <v>351</v>
      </c>
      <c r="M59" s="204" t="s">
        <v>334</v>
      </c>
      <c r="N59" s="182" t="s">
        <v>312</v>
      </c>
      <c r="O59" s="205" t="s">
        <v>346</v>
      </c>
      <c r="P59" s="203" t="s">
        <v>351</v>
      </c>
      <c r="Q59" s="204" t="s">
        <v>334</v>
      </c>
      <c r="R59" s="182" t="s">
        <v>312</v>
      </c>
      <c r="S59" s="205" t="s">
        <v>346</v>
      </c>
    </row>
    <row r="60" spans="2:19" ht="30" customHeight="1" x14ac:dyDescent="0.25">
      <c r="B60" s="561"/>
      <c r="C60" s="518"/>
      <c r="D60" s="206" t="s">
        <v>468</v>
      </c>
      <c r="E60" s="207" t="s">
        <v>474</v>
      </c>
      <c r="F60" s="185" t="s">
        <v>495</v>
      </c>
      <c r="G60" s="208" t="s">
        <v>520</v>
      </c>
      <c r="H60" s="209" t="s">
        <v>468</v>
      </c>
      <c r="I60" s="210" t="s">
        <v>474</v>
      </c>
      <c r="J60" s="187" t="s">
        <v>495</v>
      </c>
      <c r="K60" s="211" t="s">
        <v>506</v>
      </c>
      <c r="L60" s="209"/>
      <c r="M60" s="210"/>
      <c r="N60" s="187"/>
      <c r="O60" s="211"/>
      <c r="P60" s="209"/>
      <c r="Q60" s="210"/>
      <c r="R60" s="187"/>
      <c r="S60" s="211"/>
    </row>
    <row r="61" spans="2:19" ht="30" customHeight="1" x14ac:dyDescent="0.25">
      <c r="B61" s="561"/>
      <c r="C61" s="518"/>
      <c r="D61" s="206" t="s">
        <v>468</v>
      </c>
      <c r="E61" s="207" t="s">
        <v>485</v>
      </c>
      <c r="F61" s="185" t="s">
        <v>495</v>
      </c>
      <c r="G61" s="208" t="s">
        <v>520</v>
      </c>
      <c r="H61" s="209" t="s">
        <v>468</v>
      </c>
      <c r="I61" s="210" t="s">
        <v>485</v>
      </c>
      <c r="J61" s="187" t="s">
        <v>495</v>
      </c>
      <c r="K61" s="211" t="s">
        <v>506</v>
      </c>
      <c r="L61" s="209"/>
      <c r="M61" s="210"/>
      <c r="N61" s="187"/>
      <c r="O61" s="211"/>
      <c r="P61" s="209"/>
      <c r="Q61" s="210"/>
      <c r="R61" s="187"/>
      <c r="S61" s="211"/>
    </row>
    <row r="62" spans="2:19" ht="30" customHeight="1" x14ac:dyDescent="0.25">
      <c r="B62" s="561"/>
      <c r="C62" s="518"/>
      <c r="D62" s="206" t="s">
        <v>473</v>
      </c>
      <c r="E62" s="207" t="s">
        <v>485</v>
      </c>
      <c r="F62" s="185" t="s">
        <v>495</v>
      </c>
      <c r="G62" s="208" t="s">
        <v>520</v>
      </c>
      <c r="H62" s="209" t="s">
        <v>473</v>
      </c>
      <c r="I62" s="210" t="s">
        <v>485</v>
      </c>
      <c r="J62" s="187" t="s">
        <v>495</v>
      </c>
      <c r="K62" s="211" t="s">
        <v>506</v>
      </c>
      <c r="L62" s="209"/>
      <c r="M62" s="210"/>
      <c r="N62" s="187"/>
      <c r="O62" s="211"/>
      <c r="P62" s="209"/>
      <c r="Q62" s="210"/>
      <c r="R62" s="187"/>
      <c r="S62" s="211"/>
    </row>
    <row r="63" spans="2:19" ht="30" customHeight="1" thickBot="1" x14ac:dyDescent="0.3">
      <c r="B63" s="171"/>
      <c r="C63" s="212"/>
      <c r="D63" s="195"/>
    </row>
    <row r="64" spans="2:19" ht="30" customHeight="1" thickBot="1" x14ac:dyDescent="0.3">
      <c r="B64" s="171"/>
      <c r="C64" s="171"/>
      <c r="D64" s="483" t="s">
        <v>313</v>
      </c>
      <c r="E64" s="484"/>
      <c r="F64" s="484"/>
      <c r="G64" s="484"/>
      <c r="H64" s="483" t="s">
        <v>314</v>
      </c>
      <c r="I64" s="484"/>
      <c r="J64" s="484"/>
      <c r="K64" s="485"/>
      <c r="L64" s="484" t="s">
        <v>315</v>
      </c>
      <c r="M64" s="484"/>
      <c r="N64" s="484"/>
      <c r="O64" s="484"/>
      <c r="P64" s="483" t="s">
        <v>316</v>
      </c>
      <c r="Q64" s="484"/>
      <c r="R64" s="484"/>
      <c r="S64" s="485"/>
    </row>
    <row r="65" spans="2:19" ht="30" customHeight="1" x14ac:dyDescent="0.25">
      <c r="B65" s="486" t="s">
        <v>353</v>
      </c>
      <c r="C65" s="486" t="s">
        <v>354</v>
      </c>
      <c r="D65" s="492" t="s">
        <v>355</v>
      </c>
      <c r="E65" s="493"/>
      <c r="F65" s="512" t="s">
        <v>312</v>
      </c>
      <c r="G65" s="534"/>
      <c r="H65" s="516" t="s">
        <v>355</v>
      </c>
      <c r="I65" s="493"/>
      <c r="J65" s="512" t="s">
        <v>312</v>
      </c>
      <c r="K65" s="517"/>
      <c r="L65" s="516" t="s">
        <v>355</v>
      </c>
      <c r="M65" s="493"/>
      <c r="N65" s="512" t="s">
        <v>312</v>
      </c>
      <c r="O65" s="517"/>
      <c r="P65" s="516" t="s">
        <v>355</v>
      </c>
      <c r="Q65" s="493"/>
      <c r="R65" s="512" t="s">
        <v>312</v>
      </c>
      <c r="S65" s="517"/>
    </row>
    <row r="66" spans="2:19" ht="36.75" customHeight="1" x14ac:dyDescent="0.25">
      <c r="B66" s="488"/>
      <c r="C66" s="488"/>
      <c r="D66" s="527"/>
      <c r="E66" s="528"/>
      <c r="F66" s="529"/>
      <c r="G66" s="530"/>
      <c r="H66" s="519"/>
      <c r="I66" s="520"/>
      <c r="J66" s="521"/>
      <c r="K66" s="522"/>
      <c r="L66" s="519"/>
      <c r="M66" s="520"/>
      <c r="N66" s="521"/>
      <c r="O66" s="522"/>
      <c r="P66" s="519"/>
      <c r="Q66" s="520"/>
      <c r="R66" s="521"/>
      <c r="S66" s="522"/>
    </row>
    <row r="67" spans="2:19" ht="45" customHeight="1" x14ac:dyDescent="0.25">
      <c r="B67" s="498" t="s">
        <v>356</v>
      </c>
      <c r="C67" s="498" t="s">
        <v>357</v>
      </c>
      <c r="D67" s="182" t="s">
        <v>358</v>
      </c>
      <c r="E67" s="182" t="s">
        <v>359</v>
      </c>
      <c r="F67" s="514" t="s">
        <v>360</v>
      </c>
      <c r="G67" s="515"/>
      <c r="H67" s="213" t="s">
        <v>358</v>
      </c>
      <c r="I67" s="182" t="s">
        <v>359</v>
      </c>
      <c r="J67" s="523" t="s">
        <v>360</v>
      </c>
      <c r="K67" s="515"/>
      <c r="L67" s="213" t="s">
        <v>358</v>
      </c>
      <c r="M67" s="182" t="s">
        <v>359</v>
      </c>
      <c r="N67" s="523" t="s">
        <v>360</v>
      </c>
      <c r="O67" s="515"/>
      <c r="P67" s="213" t="s">
        <v>358</v>
      </c>
      <c r="Q67" s="182" t="s">
        <v>359</v>
      </c>
      <c r="R67" s="523" t="s">
        <v>360</v>
      </c>
      <c r="S67" s="515"/>
    </row>
    <row r="68" spans="2:19" ht="27" customHeight="1" x14ac:dyDescent="0.25">
      <c r="B68" s="500"/>
      <c r="C68" s="500"/>
      <c r="D68" s="199"/>
      <c r="E68" s="200"/>
      <c r="F68" s="524"/>
      <c r="G68" s="524"/>
      <c r="H68" s="201"/>
      <c r="I68" s="202"/>
      <c r="J68" s="525"/>
      <c r="K68" s="526"/>
      <c r="L68" s="201"/>
      <c r="M68" s="202"/>
      <c r="N68" s="525"/>
      <c r="O68" s="526"/>
      <c r="P68" s="201"/>
      <c r="Q68" s="202"/>
      <c r="R68" s="525"/>
      <c r="S68" s="526"/>
    </row>
    <row r="69" spans="2:19" ht="33.75" customHeight="1" thickBot="1" x14ac:dyDescent="0.3">
      <c r="B69" s="171"/>
      <c r="C69" s="171"/>
    </row>
    <row r="70" spans="2:19" ht="37.5" customHeight="1" thickBot="1" x14ac:dyDescent="0.3">
      <c r="B70" s="171"/>
      <c r="C70" s="171"/>
      <c r="D70" s="483" t="s">
        <v>313</v>
      </c>
      <c r="E70" s="484"/>
      <c r="F70" s="484"/>
      <c r="G70" s="485"/>
      <c r="H70" s="484" t="s">
        <v>314</v>
      </c>
      <c r="I70" s="484"/>
      <c r="J70" s="484"/>
      <c r="K70" s="485"/>
      <c r="L70" s="484" t="s">
        <v>314</v>
      </c>
      <c r="M70" s="484"/>
      <c r="N70" s="484"/>
      <c r="O70" s="485"/>
      <c r="P70" s="484" t="s">
        <v>314</v>
      </c>
      <c r="Q70" s="484"/>
      <c r="R70" s="484"/>
      <c r="S70" s="485"/>
    </row>
    <row r="71" spans="2:19" ht="37.5" customHeight="1" x14ac:dyDescent="0.25">
      <c r="B71" s="486" t="s">
        <v>361</v>
      </c>
      <c r="C71" s="486" t="s">
        <v>362</v>
      </c>
      <c r="D71" s="214" t="s">
        <v>363</v>
      </c>
      <c r="E71" s="196" t="s">
        <v>364</v>
      </c>
      <c r="F71" s="512" t="s">
        <v>365</v>
      </c>
      <c r="G71" s="517"/>
      <c r="H71" s="214" t="s">
        <v>363</v>
      </c>
      <c r="I71" s="196" t="s">
        <v>364</v>
      </c>
      <c r="J71" s="512" t="s">
        <v>365</v>
      </c>
      <c r="K71" s="517"/>
      <c r="L71" s="214" t="s">
        <v>363</v>
      </c>
      <c r="M71" s="196" t="s">
        <v>364</v>
      </c>
      <c r="N71" s="512" t="s">
        <v>365</v>
      </c>
      <c r="O71" s="517"/>
      <c r="P71" s="214" t="s">
        <v>363</v>
      </c>
      <c r="Q71" s="196" t="s">
        <v>364</v>
      </c>
      <c r="R71" s="512" t="s">
        <v>365</v>
      </c>
      <c r="S71" s="517"/>
    </row>
    <row r="72" spans="2:19" ht="44.25" customHeight="1" x14ac:dyDescent="0.25">
      <c r="B72" s="487"/>
      <c r="C72" s="488"/>
      <c r="D72" s="215"/>
      <c r="E72" s="216"/>
      <c r="F72" s="580"/>
      <c r="G72" s="581"/>
      <c r="H72" s="217"/>
      <c r="I72" s="218"/>
      <c r="J72" s="531"/>
      <c r="K72" s="532"/>
      <c r="L72" s="217"/>
      <c r="M72" s="218"/>
      <c r="N72" s="531"/>
      <c r="O72" s="532"/>
      <c r="P72" s="217"/>
      <c r="Q72" s="218"/>
      <c r="R72" s="531"/>
      <c r="S72" s="532"/>
    </row>
    <row r="73" spans="2:19" ht="36.75" customHeight="1" x14ac:dyDescent="0.25">
      <c r="B73" s="487"/>
      <c r="C73" s="486" t="s">
        <v>666</v>
      </c>
      <c r="D73" s="182" t="s">
        <v>312</v>
      </c>
      <c r="E73" s="181" t="s">
        <v>366</v>
      </c>
      <c r="F73" s="514" t="s">
        <v>367</v>
      </c>
      <c r="G73" s="515"/>
      <c r="H73" s="182" t="s">
        <v>312</v>
      </c>
      <c r="I73" s="181" t="s">
        <v>366</v>
      </c>
      <c r="J73" s="514" t="s">
        <v>367</v>
      </c>
      <c r="K73" s="515"/>
      <c r="L73" s="182" t="s">
        <v>312</v>
      </c>
      <c r="M73" s="181" t="s">
        <v>366</v>
      </c>
      <c r="N73" s="514" t="s">
        <v>367</v>
      </c>
      <c r="O73" s="515"/>
      <c r="P73" s="182" t="s">
        <v>312</v>
      </c>
      <c r="Q73" s="181" t="s">
        <v>366</v>
      </c>
      <c r="R73" s="514" t="s">
        <v>367</v>
      </c>
      <c r="S73" s="515"/>
    </row>
    <row r="74" spans="2:19" ht="30" customHeight="1" x14ac:dyDescent="0.25">
      <c r="B74" s="487"/>
      <c r="C74" s="487"/>
      <c r="D74" s="185" t="s">
        <v>440</v>
      </c>
      <c r="E74" s="216" t="s">
        <v>728</v>
      </c>
      <c r="F74" s="529" t="s">
        <v>528</v>
      </c>
      <c r="G74" s="533"/>
      <c r="H74" s="187" t="s">
        <v>440</v>
      </c>
      <c r="I74" s="218" t="s">
        <v>728</v>
      </c>
      <c r="J74" s="521" t="s">
        <v>509</v>
      </c>
      <c r="K74" s="522"/>
      <c r="L74" s="187"/>
      <c r="M74" s="218"/>
      <c r="N74" s="521"/>
      <c r="O74" s="522"/>
      <c r="P74" s="187"/>
      <c r="Q74" s="218"/>
      <c r="R74" s="521"/>
      <c r="S74" s="522"/>
    </row>
    <row r="75" spans="2:19" ht="30" customHeight="1" outlineLevel="1" x14ac:dyDescent="0.25">
      <c r="B75" s="487"/>
      <c r="C75" s="487"/>
      <c r="D75" s="185" t="s">
        <v>479</v>
      </c>
      <c r="E75" s="216" t="s">
        <v>728</v>
      </c>
      <c r="F75" s="529" t="s">
        <v>528</v>
      </c>
      <c r="G75" s="533"/>
      <c r="H75" s="187" t="s">
        <v>479</v>
      </c>
      <c r="I75" s="218" t="s">
        <v>728</v>
      </c>
      <c r="J75" s="521" t="s">
        <v>509</v>
      </c>
      <c r="K75" s="522"/>
      <c r="L75" s="187"/>
      <c r="M75" s="218"/>
      <c r="N75" s="521"/>
      <c r="O75" s="522"/>
      <c r="P75" s="187"/>
      <c r="Q75" s="218"/>
      <c r="R75" s="521"/>
      <c r="S75" s="522"/>
    </row>
    <row r="76" spans="2:19" ht="30" customHeight="1" outlineLevel="1" x14ac:dyDescent="0.25">
      <c r="B76" s="487"/>
      <c r="C76" s="487"/>
      <c r="D76" s="185" t="s">
        <v>492</v>
      </c>
      <c r="E76" s="216" t="s">
        <v>728</v>
      </c>
      <c r="F76" s="529" t="s">
        <v>528</v>
      </c>
      <c r="G76" s="533"/>
      <c r="H76" s="187" t="s">
        <v>492</v>
      </c>
      <c r="I76" s="218" t="s">
        <v>728</v>
      </c>
      <c r="J76" s="521" t="s">
        <v>509</v>
      </c>
      <c r="K76" s="522"/>
      <c r="L76" s="187"/>
      <c r="M76" s="218"/>
      <c r="N76" s="521"/>
      <c r="O76" s="522"/>
      <c r="P76" s="187"/>
      <c r="Q76" s="218"/>
      <c r="R76" s="521"/>
      <c r="S76" s="522"/>
    </row>
    <row r="77" spans="2:19" ht="30" customHeight="1" outlineLevel="1" x14ac:dyDescent="0.25">
      <c r="B77" s="487"/>
      <c r="C77" s="487"/>
      <c r="D77" s="185" t="s">
        <v>280</v>
      </c>
      <c r="E77" s="216" t="s">
        <v>728</v>
      </c>
      <c r="F77" s="529" t="s">
        <v>528</v>
      </c>
      <c r="G77" s="533"/>
      <c r="H77" s="187" t="s">
        <v>280</v>
      </c>
      <c r="I77" s="218" t="s">
        <v>728</v>
      </c>
      <c r="J77" s="521" t="s">
        <v>509</v>
      </c>
      <c r="K77" s="522"/>
      <c r="L77" s="187"/>
      <c r="M77" s="218"/>
      <c r="N77" s="521"/>
      <c r="O77" s="522"/>
      <c r="P77" s="187"/>
      <c r="Q77" s="218"/>
      <c r="R77" s="521"/>
      <c r="S77" s="522"/>
    </row>
    <row r="78" spans="2:19" ht="35.25" customHeight="1" x14ac:dyDescent="0.25">
      <c r="B78" s="498" t="s">
        <v>368</v>
      </c>
      <c r="C78" s="561" t="s">
        <v>667</v>
      </c>
      <c r="D78" s="198" t="s">
        <v>369</v>
      </c>
      <c r="E78" s="514" t="s">
        <v>351</v>
      </c>
      <c r="F78" s="535"/>
      <c r="G78" s="183" t="s">
        <v>312</v>
      </c>
      <c r="H78" s="198" t="s">
        <v>369</v>
      </c>
      <c r="I78" s="514" t="s">
        <v>351</v>
      </c>
      <c r="J78" s="535"/>
      <c r="K78" s="183" t="s">
        <v>312</v>
      </c>
      <c r="L78" s="198" t="s">
        <v>369</v>
      </c>
      <c r="M78" s="514" t="s">
        <v>351</v>
      </c>
      <c r="N78" s="535"/>
      <c r="O78" s="183" t="s">
        <v>312</v>
      </c>
      <c r="P78" s="198" t="s">
        <v>369</v>
      </c>
      <c r="Q78" s="514" t="s">
        <v>351</v>
      </c>
      <c r="R78" s="535"/>
      <c r="S78" s="183" t="s">
        <v>312</v>
      </c>
    </row>
    <row r="79" spans="2:19" ht="35.25" customHeight="1" x14ac:dyDescent="0.25">
      <c r="B79" s="499"/>
      <c r="C79" s="561"/>
      <c r="D79" s="219"/>
      <c r="E79" s="536"/>
      <c r="F79" s="537"/>
      <c r="G79" s="220"/>
      <c r="H79" s="221"/>
      <c r="I79" s="538"/>
      <c r="J79" s="539"/>
      <c r="K79" s="222"/>
      <c r="L79" s="221"/>
      <c r="M79" s="538"/>
      <c r="N79" s="539"/>
      <c r="O79" s="222"/>
      <c r="P79" s="221"/>
      <c r="Q79" s="538"/>
      <c r="R79" s="539"/>
      <c r="S79" s="222"/>
    </row>
    <row r="80" spans="2:19" ht="35.25" customHeight="1" outlineLevel="1" x14ac:dyDescent="0.25">
      <c r="B80" s="499"/>
      <c r="C80" s="561"/>
      <c r="D80" s="219"/>
      <c r="E80" s="536"/>
      <c r="F80" s="537"/>
      <c r="G80" s="220"/>
      <c r="H80" s="221"/>
      <c r="I80" s="538"/>
      <c r="J80" s="539"/>
      <c r="K80" s="222"/>
      <c r="L80" s="221"/>
      <c r="M80" s="538"/>
      <c r="N80" s="539"/>
      <c r="O80" s="222"/>
      <c r="P80" s="221"/>
      <c r="Q80" s="538"/>
      <c r="R80" s="539"/>
      <c r="S80" s="222"/>
    </row>
    <row r="81" spans="2:19" ht="35.25" customHeight="1" outlineLevel="1" x14ac:dyDescent="0.25">
      <c r="B81" s="499"/>
      <c r="C81" s="561"/>
      <c r="D81" s="219"/>
      <c r="E81" s="536"/>
      <c r="F81" s="537"/>
      <c r="G81" s="220"/>
      <c r="H81" s="221"/>
      <c r="I81" s="538"/>
      <c r="J81" s="539"/>
      <c r="K81" s="222"/>
      <c r="L81" s="221"/>
      <c r="M81" s="538"/>
      <c r="N81" s="539"/>
      <c r="O81" s="222"/>
      <c r="P81" s="221"/>
      <c r="Q81" s="538"/>
      <c r="R81" s="539"/>
      <c r="S81" s="222"/>
    </row>
    <row r="82" spans="2:19" ht="35.25" customHeight="1" outlineLevel="1" x14ac:dyDescent="0.25">
      <c r="B82" s="499"/>
      <c r="C82" s="561"/>
      <c r="D82" s="219"/>
      <c r="E82" s="536"/>
      <c r="F82" s="537"/>
      <c r="G82" s="220"/>
      <c r="H82" s="221"/>
      <c r="I82" s="538"/>
      <c r="J82" s="539"/>
      <c r="K82" s="222"/>
      <c r="L82" s="221"/>
      <c r="M82" s="538"/>
      <c r="N82" s="539"/>
      <c r="O82" s="222"/>
      <c r="P82" s="221"/>
      <c r="Q82" s="538"/>
      <c r="R82" s="539"/>
      <c r="S82" s="222"/>
    </row>
    <row r="83" spans="2:19" ht="35.25" customHeight="1" outlineLevel="1" x14ac:dyDescent="0.25">
      <c r="B83" s="499"/>
      <c r="C83" s="561"/>
      <c r="D83" s="219"/>
      <c r="E83" s="536"/>
      <c r="F83" s="537"/>
      <c r="G83" s="220"/>
      <c r="H83" s="221"/>
      <c r="I83" s="538"/>
      <c r="J83" s="539"/>
      <c r="K83" s="222"/>
      <c r="L83" s="221"/>
      <c r="M83" s="538"/>
      <c r="N83" s="539"/>
      <c r="O83" s="222"/>
      <c r="P83" s="221"/>
      <c r="Q83" s="538"/>
      <c r="R83" s="539"/>
      <c r="S83" s="222"/>
    </row>
    <row r="84" spans="2:19" ht="33" customHeight="1" outlineLevel="1" x14ac:dyDescent="0.25">
      <c r="B84" s="500"/>
      <c r="C84" s="561"/>
      <c r="D84" s="219"/>
      <c r="E84" s="536"/>
      <c r="F84" s="537"/>
      <c r="G84" s="220"/>
      <c r="H84" s="221"/>
      <c r="I84" s="538"/>
      <c r="J84" s="539"/>
      <c r="K84" s="222"/>
      <c r="L84" s="221"/>
      <c r="M84" s="538"/>
      <c r="N84" s="539"/>
      <c r="O84" s="222"/>
      <c r="P84" s="221"/>
      <c r="Q84" s="538"/>
      <c r="R84" s="539"/>
      <c r="S84" s="222"/>
    </row>
    <row r="85" spans="2:19" ht="31.5" customHeight="1" thickBot="1" x14ac:dyDescent="0.3">
      <c r="B85" s="171"/>
      <c r="C85" s="223"/>
      <c r="D85" s="195"/>
    </row>
    <row r="86" spans="2:19" ht="30.75" customHeight="1" thickBot="1" x14ac:dyDescent="0.3">
      <c r="B86" s="171"/>
      <c r="C86" s="171"/>
      <c r="D86" s="483" t="s">
        <v>313</v>
      </c>
      <c r="E86" s="484"/>
      <c r="F86" s="484"/>
      <c r="G86" s="485"/>
      <c r="H86" s="556" t="s">
        <v>313</v>
      </c>
      <c r="I86" s="557"/>
      <c r="J86" s="557"/>
      <c r="K86" s="558"/>
      <c r="L86" s="556" t="s">
        <v>313</v>
      </c>
      <c r="M86" s="557"/>
      <c r="N86" s="557"/>
      <c r="O86" s="582"/>
      <c r="P86" s="583" t="s">
        <v>313</v>
      </c>
      <c r="Q86" s="557"/>
      <c r="R86" s="557"/>
      <c r="S86" s="558"/>
    </row>
    <row r="87" spans="2:19" ht="30.75" customHeight="1" x14ac:dyDescent="0.25">
      <c r="B87" s="486" t="s">
        <v>370</v>
      </c>
      <c r="C87" s="486" t="s">
        <v>371</v>
      </c>
      <c r="D87" s="512" t="s">
        <v>372</v>
      </c>
      <c r="E87" s="513"/>
      <c r="F87" s="196" t="s">
        <v>312</v>
      </c>
      <c r="G87" s="224" t="s">
        <v>351</v>
      </c>
      <c r="H87" s="540" t="s">
        <v>372</v>
      </c>
      <c r="I87" s="513"/>
      <c r="J87" s="196" t="s">
        <v>312</v>
      </c>
      <c r="K87" s="224" t="s">
        <v>351</v>
      </c>
      <c r="L87" s="540" t="s">
        <v>372</v>
      </c>
      <c r="M87" s="513"/>
      <c r="N87" s="196" t="s">
        <v>312</v>
      </c>
      <c r="O87" s="224" t="s">
        <v>351</v>
      </c>
      <c r="P87" s="540" t="s">
        <v>372</v>
      </c>
      <c r="Q87" s="513"/>
      <c r="R87" s="196" t="s">
        <v>312</v>
      </c>
      <c r="S87" s="224" t="s">
        <v>351</v>
      </c>
    </row>
    <row r="88" spans="2:19" ht="29.25" customHeight="1" x14ac:dyDescent="0.25">
      <c r="B88" s="488"/>
      <c r="C88" s="488"/>
      <c r="D88" s="529"/>
      <c r="E88" s="579"/>
      <c r="F88" s="215"/>
      <c r="G88" s="225"/>
      <c r="H88" s="226"/>
      <c r="I88" s="227"/>
      <c r="J88" s="217"/>
      <c r="K88" s="228"/>
      <c r="L88" s="226"/>
      <c r="M88" s="227"/>
      <c r="N88" s="217"/>
      <c r="O88" s="228"/>
      <c r="P88" s="226"/>
      <c r="Q88" s="227"/>
      <c r="R88" s="217"/>
      <c r="S88" s="228"/>
    </row>
    <row r="89" spans="2:19" ht="45" customHeight="1" x14ac:dyDescent="0.25">
      <c r="B89" s="588" t="s">
        <v>373</v>
      </c>
      <c r="C89" s="561" t="s">
        <v>374</v>
      </c>
      <c r="D89" s="182" t="s">
        <v>375</v>
      </c>
      <c r="E89" s="182" t="s">
        <v>376</v>
      </c>
      <c r="F89" s="198" t="s">
        <v>377</v>
      </c>
      <c r="G89" s="183" t="s">
        <v>378</v>
      </c>
      <c r="H89" s="182" t="s">
        <v>375</v>
      </c>
      <c r="I89" s="182" t="s">
        <v>376</v>
      </c>
      <c r="J89" s="198" t="s">
        <v>377</v>
      </c>
      <c r="K89" s="183" t="s">
        <v>378</v>
      </c>
      <c r="L89" s="182" t="s">
        <v>375</v>
      </c>
      <c r="M89" s="182" t="s">
        <v>376</v>
      </c>
      <c r="N89" s="198" t="s">
        <v>377</v>
      </c>
      <c r="O89" s="183" t="s">
        <v>378</v>
      </c>
      <c r="P89" s="182" t="s">
        <v>375</v>
      </c>
      <c r="Q89" s="182" t="s">
        <v>376</v>
      </c>
      <c r="R89" s="198" t="s">
        <v>377</v>
      </c>
      <c r="S89" s="183" t="s">
        <v>378</v>
      </c>
    </row>
    <row r="90" spans="2:19" ht="29.25" customHeight="1" x14ac:dyDescent="0.25">
      <c r="B90" s="589"/>
      <c r="C90" s="561"/>
      <c r="D90" s="543" t="s">
        <v>560</v>
      </c>
      <c r="E90" s="545">
        <v>1500</v>
      </c>
      <c r="F90" s="543" t="s">
        <v>531</v>
      </c>
      <c r="G90" s="547" t="s">
        <v>530</v>
      </c>
      <c r="H90" s="549" t="s">
        <v>560</v>
      </c>
      <c r="I90" s="549">
        <v>1500</v>
      </c>
      <c r="J90" s="549" t="s">
        <v>531</v>
      </c>
      <c r="K90" s="541" t="s">
        <v>511</v>
      </c>
      <c r="L90" s="549"/>
      <c r="M90" s="549"/>
      <c r="N90" s="549"/>
      <c r="O90" s="541"/>
      <c r="P90" s="549"/>
      <c r="Q90" s="549"/>
      <c r="R90" s="549"/>
      <c r="S90" s="541"/>
    </row>
    <row r="91" spans="2:19" ht="29.25" customHeight="1" x14ac:dyDescent="0.25">
      <c r="B91" s="589"/>
      <c r="C91" s="561"/>
      <c r="D91" s="544"/>
      <c r="E91" s="546"/>
      <c r="F91" s="544"/>
      <c r="G91" s="548"/>
      <c r="H91" s="550"/>
      <c r="I91" s="550"/>
      <c r="J91" s="550"/>
      <c r="K91" s="542"/>
      <c r="L91" s="550"/>
      <c r="M91" s="550"/>
      <c r="N91" s="550"/>
      <c r="O91" s="542"/>
      <c r="P91" s="550"/>
      <c r="Q91" s="550"/>
      <c r="R91" s="550"/>
      <c r="S91" s="542"/>
    </row>
    <row r="92" spans="2:19" ht="24" outlineLevel="1" x14ac:dyDescent="0.25">
      <c r="B92" s="589"/>
      <c r="C92" s="561"/>
      <c r="D92" s="182" t="s">
        <v>375</v>
      </c>
      <c r="E92" s="182" t="s">
        <v>376</v>
      </c>
      <c r="F92" s="198" t="s">
        <v>377</v>
      </c>
      <c r="G92" s="183" t="s">
        <v>378</v>
      </c>
      <c r="H92" s="182" t="s">
        <v>375</v>
      </c>
      <c r="I92" s="182" t="s">
        <v>376</v>
      </c>
      <c r="J92" s="198" t="s">
        <v>377</v>
      </c>
      <c r="K92" s="183" t="s">
        <v>378</v>
      </c>
      <c r="L92" s="182" t="s">
        <v>375</v>
      </c>
      <c r="M92" s="182" t="s">
        <v>376</v>
      </c>
      <c r="N92" s="198" t="s">
        <v>377</v>
      </c>
      <c r="O92" s="183" t="s">
        <v>378</v>
      </c>
      <c r="P92" s="182" t="s">
        <v>375</v>
      </c>
      <c r="Q92" s="182" t="s">
        <v>376</v>
      </c>
      <c r="R92" s="198" t="s">
        <v>377</v>
      </c>
      <c r="S92" s="183" t="s">
        <v>378</v>
      </c>
    </row>
    <row r="93" spans="2:19" ht="29.25" customHeight="1" outlineLevel="1" x14ac:dyDescent="0.25">
      <c r="B93" s="589"/>
      <c r="C93" s="561"/>
      <c r="D93" s="543" t="s">
        <v>568</v>
      </c>
      <c r="E93" s="545">
        <v>500</v>
      </c>
      <c r="F93" s="543" t="s">
        <v>531</v>
      </c>
      <c r="G93" s="547" t="s">
        <v>530</v>
      </c>
      <c r="H93" s="549" t="s">
        <v>568</v>
      </c>
      <c r="I93" s="549">
        <v>500</v>
      </c>
      <c r="J93" s="549" t="s">
        <v>531</v>
      </c>
      <c r="K93" s="541" t="s">
        <v>511</v>
      </c>
      <c r="L93" s="549"/>
      <c r="M93" s="549"/>
      <c r="N93" s="549"/>
      <c r="O93" s="541"/>
      <c r="P93" s="549"/>
      <c r="Q93" s="549"/>
      <c r="R93" s="549"/>
      <c r="S93" s="541"/>
    </row>
    <row r="94" spans="2:19" ht="29.25" customHeight="1" outlineLevel="1" x14ac:dyDescent="0.25">
      <c r="B94" s="589"/>
      <c r="C94" s="561"/>
      <c r="D94" s="544"/>
      <c r="E94" s="546"/>
      <c r="F94" s="544"/>
      <c r="G94" s="548"/>
      <c r="H94" s="550"/>
      <c r="I94" s="550"/>
      <c r="J94" s="550"/>
      <c r="K94" s="542"/>
      <c r="L94" s="550"/>
      <c r="M94" s="550"/>
      <c r="N94" s="550"/>
      <c r="O94" s="542"/>
      <c r="P94" s="550"/>
      <c r="Q94" s="550"/>
      <c r="R94" s="550"/>
      <c r="S94" s="542"/>
    </row>
    <row r="95" spans="2:19" ht="24" outlineLevel="1" x14ac:dyDescent="0.25">
      <c r="B95" s="589"/>
      <c r="C95" s="561"/>
      <c r="D95" s="182" t="s">
        <v>375</v>
      </c>
      <c r="E95" s="182" t="s">
        <v>376</v>
      </c>
      <c r="F95" s="198" t="s">
        <v>377</v>
      </c>
      <c r="G95" s="183" t="s">
        <v>378</v>
      </c>
      <c r="H95" s="182" t="s">
        <v>375</v>
      </c>
      <c r="I95" s="182" t="s">
        <v>376</v>
      </c>
      <c r="J95" s="198" t="s">
        <v>377</v>
      </c>
      <c r="K95" s="183" t="s">
        <v>378</v>
      </c>
      <c r="L95" s="182" t="s">
        <v>375</v>
      </c>
      <c r="M95" s="182" t="s">
        <v>376</v>
      </c>
      <c r="N95" s="198" t="s">
        <v>377</v>
      </c>
      <c r="O95" s="183" t="s">
        <v>378</v>
      </c>
      <c r="P95" s="182" t="s">
        <v>375</v>
      </c>
      <c r="Q95" s="182" t="s">
        <v>376</v>
      </c>
      <c r="R95" s="198" t="s">
        <v>377</v>
      </c>
      <c r="S95" s="183" t="s">
        <v>378</v>
      </c>
    </row>
    <row r="96" spans="2:19" ht="29.25" customHeight="1" outlineLevel="1" x14ac:dyDescent="0.25">
      <c r="B96" s="589"/>
      <c r="C96" s="561"/>
      <c r="D96" s="543" t="s">
        <v>550</v>
      </c>
      <c r="E96" s="545">
        <v>1500</v>
      </c>
      <c r="F96" s="543" t="s">
        <v>531</v>
      </c>
      <c r="G96" s="547" t="s">
        <v>530</v>
      </c>
      <c r="H96" s="549" t="s">
        <v>550</v>
      </c>
      <c r="I96" s="549">
        <v>1500</v>
      </c>
      <c r="J96" s="549" t="s">
        <v>531</v>
      </c>
      <c r="K96" s="541" t="s">
        <v>511</v>
      </c>
      <c r="L96" s="549"/>
      <c r="M96" s="549"/>
      <c r="N96" s="549"/>
      <c r="O96" s="541"/>
      <c r="P96" s="549"/>
      <c r="Q96" s="549"/>
      <c r="R96" s="549"/>
      <c r="S96" s="541"/>
    </row>
    <row r="97" spans="2:19" ht="29.25" customHeight="1" outlineLevel="1" x14ac:dyDescent="0.25">
      <c r="B97" s="589"/>
      <c r="C97" s="561"/>
      <c r="D97" s="544"/>
      <c r="E97" s="546"/>
      <c r="F97" s="544"/>
      <c r="G97" s="548"/>
      <c r="H97" s="550"/>
      <c r="I97" s="550"/>
      <c r="J97" s="550"/>
      <c r="K97" s="542"/>
      <c r="L97" s="550"/>
      <c r="M97" s="550"/>
      <c r="N97" s="550"/>
      <c r="O97" s="542"/>
      <c r="P97" s="550"/>
      <c r="Q97" s="550"/>
      <c r="R97" s="550"/>
      <c r="S97" s="542"/>
    </row>
    <row r="98" spans="2:19" ht="24" outlineLevel="1" x14ac:dyDescent="0.25">
      <c r="B98" s="589"/>
      <c r="C98" s="561"/>
      <c r="D98" s="182" t="s">
        <v>375</v>
      </c>
      <c r="E98" s="182" t="s">
        <v>376</v>
      </c>
      <c r="F98" s="198" t="s">
        <v>377</v>
      </c>
      <c r="G98" s="183" t="s">
        <v>378</v>
      </c>
      <c r="H98" s="182" t="s">
        <v>375</v>
      </c>
      <c r="I98" s="182" t="s">
        <v>376</v>
      </c>
      <c r="J98" s="198" t="s">
        <v>377</v>
      </c>
      <c r="K98" s="183" t="s">
        <v>378</v>
      </c>
      <c r="L98" s="182" t="s">
        <v>375</v>
      </c>
      <c r="M98" s="182" t="s">
        <v>376</v>
      </c>
      <c r="N98" s="198" t="s">
        <v>377</v>
      </c>
      <c r="O98" s="183" t="s">
        <v>378</v>
      </c>
      <c r="P98" s="182" t="s">
        <v>375</v>
      </c>
      <c r="Q98" s="182" t="s">
        <v>376</v>
      </c>
      <c r="R98" s="198" t="s">
        <v>377</v>
      </c>
      <c r="S98" s="183" t="s">
        <v>378</v>
      </c>
    </row>
    <row r="99" spans="2:19" ht="29.25" customHeight="1" outlineLevel="1" x14ac:dyDescent="0.25">
      <c r="B99" s="589"/>
      <c r="C99" s="561"/>
      <c r="D99" s="543" t="s">
        <v>564</v>
      </c>
      <c r="E99" s="545">
        <f>300000/300</f>
        <v>1000</v>
      </c>
      <c r="F99" s="543" t="s">
        <v>533</v>
      </c>
      <c r="G99" s="547" t="s">
        <v>530</v>
      </c>
      <c r="H99" s="549" t="s">
        <v>564</v>
      </c>
      <c r="I99" s="549">
        <v>1000</v>
      </c>
      <c r="J99" s="549" t="s">
        <v>533</v>
      </c>
      <c r="K99" s="541" t="s">
        <v>511</v>
      </c>
      <c r="L99" s="549"/>
      <c r="M99" s="549"/>
      <c r="N99" s="549"/>
      <c r="O99" s="541"/>
      <c r="P99" s="549"/>
      <c r="Q99" s="549"/>
      <c r="R99" s="549"/>
      <c r="S99" s="541"/>
    </row>
    <row r="100" spans="2:19" ht="29.25" customHeight="1" outlineLevel="1" x14ac:dyDescent="0.25">
      <c r="B100" s="589"/>
      <c r="C100" s="561"/>
      <c r="D100" s="544"/>
      <c r="E100" s="546"/>
      <c r="F100" s="544"/>
      <c r="G100" s="548"/>
      <c r="H100" s="550"/>
      <c r="I100" s="550"/>
      <c r="J100" s="550"/>
      <c r="K100" s="542"/>
      <c r="L100" s="550"/>
      <c r="M100" s="550"/>
      <c r="N100" s="550"/>
      <c r="O100" s="542"/>
      <c r="P100" s="550"/>
      <c r="Q100" s="550"/>
      <c r="R100" s="550"/>
      <c r="S100" s="542"/>
    </row>
    <row r="101" spans="2:19" ht="24" outlineLevel="1" x14ac:dyDescent="0.25">
      <c r="B101" s="589"/>
      <c r="C101" s="561"/>
      <c r="D101" s="182" t="s">
        <v>375</v>
      </c>
      <c r="E101" s="182" t="s">
        <v>376</v>
      </c>
      <c r="F101" s="286" t="s">
        <v>377</v>
      </c>
      <c r="G101" s="183" t="s">
        <v>378</v>
      </c>
      <c r="H101" s="182" t="s">
        <v>375</v>
      </c>
      <c r="I101" s="182" t="s">
        <v>376</v>
      </c>
      <c r="J101" s="286" t="s">
        <v>377</v>
      </c>
      <c r="K101" s="183" t="s">
        <v>378</v>
      </c>
      <c r="L101" s="182" t="s">
        <v>375</v>
      </c>
      <c r="M101" s="182" t="s">
        <v>376</v>
      </c>
      <c r="N101" s="286" t="s">
        <v>377</v>
      </c>
      <c r="O101" s="183" t="s">
        <v>378</v>
      </c>
      <c r="P101" s="182" t="s">
        <v>375</v>
      </c>
      <c r="Q101" s="182" t="s">
        <v>376</v>
      </c>
      <c r="R101" s="286" t="s">
        <v>377</v>
      </c>
      <c r="S101" s="183" t="s">
        <v>378</v>
      </c>
    </row>
    <row r="102" spans="2:19" ht="29.25" customHeight="1" outlineLevel="1" x14ac:dyDescent="0.25">
      <c r="B102" s="589"/>
      <c r="C102" s="561"/>
      <c r="D102" s="543" t="s">
        <v>280</v>
      </c>
      <c r="E102" s="545">
        <v>2000</v>
      </c>
      <c r="F102" s="543" t="s">
        <v>531</v>
      </c>
      <c r="G102" s="547" t="s">
        <v>530</v>
      </c>
      <c r="H102" s="549" t="s">
        <v>280</v>
      </c>
      <c r="I102" s="549">
        <v>2000</v>
      </c>
      <c r="J102" s="549" t="s">
        <v>531</v>
      </c>
      <c r="K102" s="541" t="s">
        <v>511</v>
      </c>
      <c r="L102" s="549"/>
      <c r="M102" s="549"/>
      <c r="N102" s="549"/>
      <c r="O102" s="541"/>
      <c r="P102" s="549"/>
      <c r="Q102" s="549"/>
      <c r="R102" s="549"/>
      <c r="S102" s="541"/>
    </row>
    <row r="103" spans="2:19" ht="29.25" customHeight="1" outlineLevel="1" x14ac:dyDescent="0.25">
      <c r="B103" s="589"/>
      <c r="C103" s="561"/>
      <c r="D103" s="544"/>
      <c r="E103" s="546"/>
      <c r="F103" s="544"/>
      <c r="G103" s="548"/>
      <c r="H103" s="550"/>
      <c r="I103" s="550"/>
      <c r="J103" s="550"/>
      <c r="K103" s="542"/>
      <c r="L103" s="550"/>
      <c r="M103" s="550"/>
      <c r="N103" s="550"/>
      <c r="O103" s="542"/>
      <c r="P103" s="550"/>
      <c r="Q103" s="550"/>
      <c r="R103" s="550"/>
      <c r="S103" s="542"/>
    </row>
    <row r="104" spans="2:19" ht="15.75" thickBot="1" x14ac:dyDescent="0.3">
      <c r="B104" s="171"/>
      <c r="C104" s="171"/>
    </row>
    <row r="105" spans="2:19" ht="15.75" thickBot="1" x14ac:dyDescent="0.3">
      <c r="B105" s="171"/>
      <c r="C105" s="171"/>
      <c r="D105" s="483" t="s">
        <v>313</v>
      </c>
      <c r="E105" s="484"/>
      <c r="F105" s="484"/>
      <c r="G105" s="485"/>
      <c r="H105" s="556" t="s">
        <v>379</v>
      </c>
      <c r="I105" s="557"/>
      <c r="J105" s="557"/>
      <c r="K105" s="558"/>
      <c r="L105" s="556" t="s">
        <v>315</v>
      </c>
      <c r="M105" s="557"/>
      <c r="N105" s="557"/>
      <c r="O105" s="558"/>
      <c r="P105" s="556" t="s">
        <v>316</v>
      </c>
      <c r="Q105" s="557"/>
      <c r="R105" s="557"/>
      <c r="S105" s="558"/>
    </row>
    <row r="106" spans="2:19" ht="33.75" customHeight="1" x14ac:dyDescent="0.25">
      <c r="B106" s="551" t="s">
        <v>380</v>
      </c>
      <c r="C106" s="486" t="s">
        <v>381</v>
      </c>
      <c r="D106" s="229" t="s">
        <v>382</v>
      </c>
      <c r="E106" s="230" t="s">
        <v>383</v>
      </c>
      <c r="F106" s="512" t="s">
        <v>384</v>
      </c>
      <c r="G106" s="517"/>
      <c r="H106" s="229" t="s">
        <v>382</v>
      </c>
      <c r="I106" s="230" t="s">
        <v>383</v>
      </c>
      <c r="J106" s="512" t="s">
        <v>384</v>
      </c>
      <c r="K106" s="517"/>
      <c r="L106" s="229" t="s">
        <v>382</v>
      </c>
      <c r="M106" s="230" t="s">
        <v>383</v>
      </c>
      <c r="N106" s="512" t="s">
        <v>384</v>
      </c>
      <c r="O106" s="517"/>
      <c r="P106" s="229" t="s">
        <v>382</v>
      </c>
      <c r="Q106" s="230" t="s">
        <v>383</v>
      </c>
      <c r="R106" s="512" t="s">
        <v>384</v>
      </c>
      <c r="S106" s="517"/>
    </row>
    <row r="107" spans="2:19" ht="30" customHeight="1" x14ac:dyDescent="0.25">
      <c r="B107" s="552"/>
      <c r="C107" s="488"/>
      <c r="D107" s="231"/>
      <c r="E107" s="232"/>
      <c r="F107" s="529"/>
      <c r="G107" s="533"/>
      <c r="H107" s="233"/>
      <c r="I107" s="234"/>
      <c r="J107" s="554"/>
      <c r="K107" s="555"/>
      <c r="L107" s="233"/>
      <c r="M107" s="234"/>
      <c r="N107" s="554"/>
      <c r="O107" s="555"/>
      <c r="P107" s="233"/>
      <c r="Q107" s="234"/>
      <c r="R107" s="554"/>
      <c r="S107" s="555"/>
    </row>
    <row r="108" spans="2:19" ht="32.25" customHeight="1" x14ac:dyDescent="0.25">
      <c r="B108" s="552"/>
      <c r="C108" s="551" t="s">
        <v>385</v>
      </c>
      <c r="D108" s="235" t="s">
        <v>382</v>
      </c>
      <c r="E108" s="182" t="s">
        <v>383</v>
      </c>
      <c r="F108" s="182" t="s">
        <v>386</v>
      </c>
      <c r="G108" s="205" t="s">
        <v>387</v>
      </c>
      <c r="H108" s="235" t="s">
        <v>382</v>
      </c>
      <c r="I108" s="182" t="s">
        <v>383</v>
      </c>
      <c r="J108" s="182" t="s">
        <v>386</v>
      </c>
      <c r="K108" s="205" t="s">
        <v>387</v>
      </c>
      <c r="L108" s="235" t="s">
        <v>382</v>
      </c>
      <c r="M108" s="182" t="s">
        <v>383</v>
      </c>
      <c r="N108" s="182" t="s">
        <v>386</v>
      </c>
      <c r="O108" s="205" t="s">
        <v>387</v>
      </c>
      <c r="P108" s="235" t="s">
        <v>382</v>
      </c>
      <c r="Q108" s="182" t="s">
        <v>383</v>
      </c>
      <c r="R108" s="182" t="s">
        <v>386</v>
      </c>
      <c r="S108" s="205" t="s">
        <v>387</v>
      </c>
    </row>
    <row r="109" spans="2:19" ht="27.75" customHeight="1" x14ac:dyDescent="0.25">
      <c r="B109" s="552"/>
      <c r="C109" s="552"/>
      <c r="D109" s="231"/>
      <c r="E109" s="200"/>
      <c r="F109" s="216"/>
      <c r="G109" s="225"/>
      <c r="H109" s="233"/>
      <c r="I109" s="202"/>
      <c r="J109" s="218"/>
      <c r="K109" s="228"/>
      <c r="L109" s="233"/>
      <c r="M109" s="202"/>
      <c r="N109" s="218"/>
      <c r="O109" s="228"/>
      <c r="P109" s="233"/>
      <c r="Q109" s="202"/>
      <c r="R109" s="218"/>
      <c r="S109" s="228"/>
    </row>
    <row r="110" spans="2:19" ht="27.75" customHeight="1" outlineLevel="1" x14ac:dyDescent="0.25">
      <c r="B110" s="552"/>
      <c r="C110" s="552"/>
      <c r="D110" s="235" t="s">
        <v>382</v>
      </c>
      <c r="E110" s="182" t="s">
        <v>383</v>
      </c>
      <c r="F110" s="182" t="s">
        <v>386</v>
      </c>
      <c r="G110" s="205" t="s">
        <v>387</v>
      </c>
      <c r="H110" s="235" t="s">
        <v>382</v>
      </c>
      <c r="I110" s="182" t="s">
        <v>383</v>
      </c>
      <c r="J110" s="182" t="s">
        <v>386</v>
      </c>
      <c r="K110" s="205" t="s">
        <v>387</v>
      </c>
      <c r="L110" s="235" t="s">
        <v>382</v>
      </c>
      <c r="M110" s="182" t="s">
        <v>383</v>
      </c>
      <c r="N110" s="182" t="s">
        <v>386</v>
      </c>
      <c r="O110" s="205" t="s">
        <v>387</v>
      </c>
      <c r="P110" s="235" t="s">
        <v>382</v>
      </c>
      <c r="Q110" s="182" t="s">
        <v>383</v>
      </c>
      <c r="R110" s="182" t="s">
        <v>386</v>
      </c>
      <c r="S110" s="205" t="s">
        <v>387</v>
      </c>
    </row>
    <row r="111" spans="2:19" ht="27.75" customHeight="1" outlineLevel="1" x14ac:dyDescent="0.25">
      <c r="B111" s="552"/>
      <c r="C111" s="552"/>
      <c r="D111" s="231"/>
      <c r="E111" s="200"/>
      <c r="F111" s="216"/>
      <c r="G111" s="225"/>
      <c r="H111" s="233"/>
      <c r="I111" s="202"/>
      <c r="J111" s="218"/>
      <c r="K111" s="228"/>
      <c r="L111" s="233"/>
      <c r="M111" s="202"/>
      <c r="N111" s="218"/>
      <c r="O111" s="228"/>
      <c r="P111" s="233"/>
      <c r="Q111" s="202"/>
      <c r="R111" s="218"/>
      <c r="S111" s="228"/>
    </row>
    <row r="112" spans="2:19" ht="27.75" customHeight="1" outlineLevel="1" x14ac:dyDescent="0.25">
      <c r="B112" s="552"/>
      <c r="C112" s="552"/>
      <c r="D112" s="235" t="s">
        <v>382</v>
      </c>
      <c r="E112" s="182" t="s">
        <v>383</v>
      </c>
      <c r="F112" s="182" t="s">
        <v>386</v>
      </c>
      <c r="G112" s="205" t="s">
        <v>387</v>
      </c>
      <c r="H112" s="235" t="s">
        <v>382</v>
      </c>
      <c r="I112" s="182" t="s">
        <v>383</v>
      </c>
      <c r="J112" s="182" t="s">
        <v>386</v>
      </c>
      <c r="K112" s="205" t="s">
        <v>387</v>
      </c>
      <c r="L112" s="235" t="s">
        <v>382</v>
      </c>
      <c r="M112" s="182" t="s">
        <v>383</v>
      </c>
      <c r="N112" s="182" t="s">
        <v>386</v>
      </c>
      <c r="O112" s="205" t="s">
        <v>387</v>
      </c>
      <c r="P112" s="235" t="s">
        <v>382</v>
      </c>
      <c r="Q112" s="182" t="s">
        <v>383</v>
      </c>
      <c r="R112" s="182" t="s">
        <v>386</v>
      </c>
      <c r="S112" s="205" t="s">
        <v>387</v>
      </c>
    </row>
    <row r="113" spans="2:19" ht="27.75" customHeight="1" outlineLevel="1" x14ac:dyDescent="0.25">
      <c r="B113" s="552"/>
      <c r="C113" s="552"/>
      <c r="D113" s="231"/>
      <c r="E113" s="200"/>
      <c r="F113" s="216"/>
      <c r="G113" s="225"/>
      <c r="H113" s="233"/>
      <c r="I113" s="202"/>
      <c r="J113" s="218"/>
      <c r="K113" s="228"/>
      <c r="L113" s="233"/>
      <c r="M113" s="202"/>
      <c r="N113" s="218"/>
      <c r="O113" s="228"/>
      <c r="P113" s="233"/>
      <c r="Q113" s="202"/>
      <c r="R113" s="218"/>
      <c r="S113" s="228"/>
    </row>
    <row r="114" spans="2:19" ht="27.75" customHeight="1" outlineLevel="1" x14ac:dyDescent="0.25">
      <c r="B114" s="552"/>
      <c r="C114" s="552"/>
      <c r="D114" s="235" t="s">
        <v>382</v>
      </c>
      <c r="E114" s="182" t="s">
        <v>383</v>
      </c>
      <c r="F114" s="182" t="s">
        <v>386</v>
      </c>
      <c r="G114" s="205" t="s">
        <v>387</v>
      </c>
      <c r="H114" s="235" t="s">
        <v>382</v>
      </c>
      <c r="I114" s="182" t="s">
        <v>383</v>
      </c>
      <c r="J114" s="182" t="s">
        <v>386</v>
      </c>
      <c r="K114" s="205" t="s">
        <v>387</v>
      </c>
      <c r="L114" s="235" t="s">
        <v>382</v>
      </c>
      <c r="M114" s="182" t="s">
        <v>383</v>
      </c>
      <c r="N114" s="182" t="s">
        <v>386</v>
      </c>
      <c r="O114" s="205" t="s">
        <v>387</v>
      </c>
      <c r="P114" s="235" t="s">
        <v>382</v>
      </c>
      <c r="Q114" s="182" t="s">
        <v>383</v>
      </c>
      <c r="R114" s="182" t="s">
        <v>386</v>
      </c>
      <c r="S114" s="205" t="s">
        <v>387</v>
      </c>
    </row>
    <row r="115" spans="2:19" ht="27.75" customHeight="1" outlineLevel="1" x14ac:dyDescent="0.25">
      <c r="B115" s="553"/>
      <c r="C115" s="553"/>
      <c r="D115" s="231"/>
      <c r="E115" s="200"/>
      <c r="F115" s="216"/>
      <c r="G115" s="225"/>
      <c r="H115" s="233"/>
      <c r="I115" s="202"/>
      <c r="J115" s="218"/>
      <c r="K115" s="228"/>
      <c r="L115" s="233"/>
      <c r="M115" s="202"/>
      <c r="N115" s="218"/>
      <c r="O115" s="228"/>
      <c r="P115" s="233"/>
      <c r="Q115" s="202"/>
      <c r="R115" s="218"/>
      <c r="S115" s="228"/>
    </row>
    <row r="116" spans="2:19" ht="26.25" customHeight="1" x14ac:dyDescent="0.25">
      <c r="B116" s="561" t="s">
        <v>388</v>
      </c>
      <c r="C116" s="561" t="s">
        <v>389</v>
      </c>
      <c r="D116" s="236" t="s">
        <v>390</v>
      </c>
      <c r="E116" s="236" t="s">
        <v>391</v>
      </c>
      <c r="F116" s="236" t="s">
        <v>312</v>
      </c>
      <c r="G116" s="237" t="s">
        <v>392</v>
      </c>
      <c r="H116" s="238" t="s">
        <v>390</v>
      </c>
      <c r="I116" s="236" t="s">
        <v>391</v>
      </c>
      <c r="J116" s="236" t="s">
        <v>312</v>
      </c>
      <c r="K116" s="237" t="s">
        <v>392</v>
      </c>
      <c r="L116" s="236" t="s">
        <v>390</v>
      </c>
      <c r="M116" s="236" t="s">
        <v>391</v>
      </c>
      <c r="N116" s="236" t="s">
        <v>312</v>
      </c>
      <c r="O116" s="237" t="s">
        <v>392</v>
      </c>
      <c r="P116" s="236" t="s">
        <v>390</v>
      </c>
      <c r="Q116" s="236" t="s">
        <v>391</v>
      </c>
      <c r="R116" s="236" t="s">
        <v>312</v>
      </c>
      <c r="S116" s="237" t="s">
        <v>392</v>
      </c>
    </row>
    <row r="117" spans="2:19" ht="32.25" customHeight="1" x14ac:dyDescent="0.25">
      <c r="B117" s="561"/>
      <c r="C117" s="561"/>
      <c r="D117" s="199"/>
      <c r="E117" s="199"/>
      <c r="F117" s="199"/>
      <c r="G117" s="199"/>
      <c r="H117" s="221"/>
      <c r="I117" s="201"/>
      <c r="J117" s="201"/>
      <c r="K117" s="222"/>
      <c r="L117" s="201"/>
      <c r="M117" s="201"/>
      <c r="N117" s="201"/>
      <c r="O117" s="222"/>
      <c r="P117" s="201"/>
      <c r="Q117" s="201"/>
      <c r="R117" s="201"/>
      <c r="S117" s="222"/>
    </row>
    <row r="118" spans="2:19" ht="32.25" customHeight="1" x14ac:dyDescent="0.25">
      <c r="B118" s="561"/>
      <c r="C118" s="561" t="s">
        <v>393</v>
      </c>
      <c r="D118" s="182" t="s">
        <v>394</v>
      </c>
      <c r="E118" s="514" t="s">
        <v>395</v>
      </c>
      <c r="F118" s="535"/>
      <c r="G118" s="183" t="s">
        <v>396</v>
      </c>
      <c r="H118" s="182" t="s">
        <v>394</v>
      </c>
      <c r="I118" s="514" t="s">
        <v>395</v>
      </c>
      <c r="J118" s="535"/>
      <c r="K118" s="183" t="s">
        <v>396</v>
      </c>
      <c r="L118" s="182" t="s">
        <v>394</v>
      </c>
      <c r="M118" s="514" t="s">
        <v>395</v>
      </c>
      <c r="N118" s="535"/>
      <c r="O118" s="183" t="s">
        <v>396</v>
      </c>
      <c r="P118" s="182" t="s">
        <v>394</v>
      </c>
      <c r="Q118" s="182" t="s">
        <v>395</v>
      </c>
      <c r="R118" s="514" t="s">
        <v>395</v>
      </c>
      <c r="S118" s="535"/>
    </row>
    <row r="119" spans="2:19" ht="23.25" customHeight="1" x14ac:dyDescent="0.25">
      <c r="B119" s="561"/>
      <c r="C119" s="561"/>
      <c r="D119" s="239">
        <v>16983</v>
      </c>
      <c r="E119" s="562" t="s">
        <v>434</v>
      </c>
      <c r="F119" s="563"/>
      <c r="G119" s="299">
        <f>106870/300</f>
        <v>356.23333333333335</v>
      </c>
      <c r="H119" s="240"/>
      <c r="I119" s="559" t="s">
        <v>434</v>
      </c>
      <c r="J119" s="560"/>
      <c r="K119" s="211"/>
      <c r="L119" s="240"/>
      <c r="M119" s="559"/>
      <c r="N119" s="560"/>
      <c r="O119" s="189"/>
      <c r="P119" s="240"/>
      <c r="Q119" s="187"/>
      <c r="R119" s="559"/>
      <c r="S119" s="560"/>
    </row>
    <row r="120" spans="2:19" ht="23.25" customHeight="1" outlineLevel="1" x14ac:dyDescent="0.25">
      <c r="B120" s="561"/>
      <c r="C120" s="561"/>
      <c r="D120" s="182" t="s">
        <v>394</v>
      </c>
      <c r="E120" s="514" t="s">
        <v>395</v>
      </c>
      <c r="F120" s="535"/>
      <c r="G120" s="183" t="s">
        <v>396</v>
      </c>
      <c r="H120" s="182" t="s">
        <v>394</v>
      </c>
      <c r="I120" s="514" t="s">
        <v>395</v>
      </c>
      <c r="J120" s="535"/>
      <c r="K120" s="183" t="s">
        <v>396</v>
      </c>
      <c r="L120" s="182" t="s">
        <v>394</v>
      </c>
      <c r="M120" s="514" t="s">
        <v>395</v>
      </c>
      <c r="N120" s="535"/>
      <c r="O120" s="183" t="s">
        <v>396</v>
      </c>
      <c r="P120" s="182" t="s">
        <v>394</v>
      </c>
      <c r="Q120" s="182" t="s">
        <v>395</v>
      </c>
      <c r="R120" s="514" t="s">
        <v>395</v>
      </c>
      <c r="S120" s="535"/>
    </row>
    <row r="121" spans="2:19" ht="23.25" customHeight="1" outlineLevel="1" x14ac:dyDescent="0.25">
      <c r="B121" s="561"/>
      <c r="C121" s="561"/>
      <c r="D121" s="239">
        <v>72</v>
      </c>
      <c r="E121" s="562" t="s">
        <v>454</v>
      </c>
      <c r="F121" s="563"/>
      <c r="G121" s="299">
        <f>232733/300</f>
        <v>775.77666666666664</v>
      </c>
      <c r="H121" s="240"/>
      <c r="I121" s="559" t="s">
        <v>454</v>
      </c>
      <c r="J121" s="560"/>
      <c r="K121" s="189"/>
      <c r="L121" s="240"/>
      <c r="M121" s="559"/>
      <c r="N121" s="560"/>
      <c r="O121" s="189"/>
      <c r="P121" s="240"/>
      <c r="Q121" s="187"/>
      <c r="R121" s="559"/>
      <c r="S121" s="560"/>
    </row>
    <row r="122" spans="2:19" ht="23.25" customHeight="1" outlineLevel="1" x14ac:dyDescent="0.25">
      <c r="B122" s="561"/>
      <c r="C122" s="561"/>
      <c r="D122" s="182" t="s">
        <v>394</v>
      </c>
      <c r="E122" s="514" t="s">
        <v>395</v>
      </c>
      <c r="F122" s="535"/>
      <c r="G122" s="183" t="s">
        <v>396</v>
      </c>
      <c r="H122" s="182" t="s">
        <v>394</v>
      </c>
      <c r="I122" s="514" t="s">
        <v>395</v>
      </c>
      <c r="J122" s="535"/>
      <c r="K122" s="183" t="s">
        <v>396</v>
      </c>
      <c r="L122" s="182" t="s">
        <v>394</v>
      </c>
      <c r="M122" s="514" t="s">
        <v>395</v>
      </c>
      <c r="N122" s="535"/>
      <c r="O122" s="183" t="s">
        <v>396</v>
      </c>
      <c r="P122" s="182" t="s">
        <v>394</v>
      </c>
      <c r="Q122" s="182" t="s">
        <v>395</v>
      </c>
      <c r="R122" s="514" t="s">
        <v>395</v>
      </c>
      <c r="S122" s="535"/>
    </row>
    <row r="123" spans="2:19" ht="23.25" customHeight="1" outlineLevel="1" x14ac:dyDescent="0.25">
      <c r="B123" s="561"/>
      <c r="C123" s="561"/>
      <c r="D123" s="239">
        <v>688</v>
      </c>
      <c r="E123" s="562" t="s">
        <v>460</v>
      </c>
      <c r="F123" s="563"/>
      <c r="G123" s="299">
        <f>111708/300</f>
        <v>372.36</v>
      </c>
      <c r="H123" s="240"/>
      <c r="I123" s="559" t="s">
        <v>460</v>
      </c>
      <c r="J123" s="560"/>
      <c r="K123" s="189"/>
      <c r="L123" s="240"/>
      <c r="M123" s="559"/>
      <c r="N123" s="560"/>
      <c r="O123" s="189"/>
      <c r="P123" s="240"/>
      <c r="Q123" s="187"/>
      <c r="R123" s="559"/>
      <c r="S123" s="560"/>
    </row>
    <row r="124" spans="2:19" ht="23.25" customHeight="1" outlineLevel="1" x14ac:dyDescent="0.25">
      <c r="B124" s="561"/>
      <c r="C124" s="561"/>
      <c r="D124" s="182" t="s">
        <v>394</v>
      </c>
      <c r="E124" s="514" t="s">
        <v>395</v>
      </c>
      <c r="F124" s="535"/>
      <c r="G124" s="183" t="s">
        <v>396</v>
      </c>
      <c r="H124" s="182" t="s">
        <v>394</v>
      </c>
      <c r="I124" s="514" t="s">
        <v>395</v>
      </c>
      <c r="J124" s="535"/>
      <c r="K124" s="183" t="s">
        <v>396</v>
      </c>
      <c r="L124" s="182" t="s">
        <v>394</v>
      </c>
      <c r="M124" s="514" t="s">
        <v>395</v>
      </c>
      <c r="N124" s="535"/>
      <c r="O124" s="183" t="s">
        <v>396</v>
      </c>
      <c r="P124" s="182" t="s">
        <v>394</v>
      </c>
      <c r="Q124" s="182" t="s">
        <v>395</v>
      </c>
      <c r="R124" s="514" t="s">
        <v>395</v>
      </c>
      <c r="S124" s="535"/>
    </row>
    <row r="125" spans="2:19" ht="23.25" customHeight="1" outlineLevel="1" x14ac:dyDescent="0.25">
      <c r="B125" s="561"/>
      <c r="C125" s="561"/>
      <c r="D125" s="239">
        <v>15069</v>
      </c>
      <c r="E125" s="562" t="s">
        <v>471</v>
      </c>
      <c r="F125" s="563"/>
      <c r="G125" s="299">
        <f>334560/300</f>
        <v>1115.2</v>
      </c>
      <c r="H125" s="240"/>
      <c r="I125" s="559" t="s">
        <v>471</v>
      </c>
      <c r="J125" s="560"/>
      <c r="K125" s="189"/>
      <c r="L125" s="240"/>
      <c r="M125" s="559"/>
      <c r="N125" s="560"/>
      <c r="O125" s="189"/>
      <c r="P125" s="240"/>
      <c r="Q125" s="187"/>
      <c r="R125" s="559"/>
      <c r="S125" s="560"/>
    </row>
    <row r="126" spans="2:19" ht="23.25" customHeight="1" outlineLevel="1" x14ac:dyDescent="0.25">
      <c r="B126" s="561"/>
      <c r="C126" s="561"/>
      <c r="D126" s="182" t="s">
        <v>394</v>
      </c>
      <c r="E126" s="514" t="s">
        <v>395</v>
      </c>
      <c r="F126" s="535"/>
      <c r="G126" s="183" t="s">
        <v>396</v>
      </c>
      <c r="H126" s="182" t="s">
        <v>394</v>
      </c>
      <c r="I126" s="514" t="s">
        <v>395</v>
      </c>
      <c r="J126" s="535"/>
      <c r="K126" s="183" t="s">
        <v>396</v>
      </c>
      <c r="L126" s="182" t="s">
        <v>394</v>
      </c>
      <c r="M126" s="514" t="s">
        <v>395</v>
      </c>
      <c r="N126" s="535"/>
      <c r="O126" s="183" t="s">
        <v>396</v>
      </c>
      <c r="P126" s="182" t="s">
        <v>394</v>
      </c>
      <c r="Q126" s="182" t="s">
        <v>395</v>
      </c>
      <c r="R126" s="514" t="s">
        <v>395</v>
      </c>
      <c r="S126" s="535"/>
    </row>
    <row r="127" spans="2:19" ht="23.25" customHeight="1" outlineLevel="1" x14ac:dyDescent="0.25">
      <c r="B127" s="561"/>
      <c r="C127" s="561"/>
      <c r="D127" s="239">
        <v>3090</v>
      </c>
      <c r="E127" s="562" t="s">
        <v>484</v>
      </c>
      <c r="F127" s="563"/>
      <c r="G127" s="299">
        <f>468992/300</f>
        <v>1563.3066666666666</v>
      </c>
      <c r="H127" s="240"/>
      <c r="I127" s="559" t="s">
        <v>484</v>
      </c>
      <c r="J127" s="560"/>
      <c r="K127" s="189"/>
      <c r="L127" s="240"/>
      <c r="M127" s="559"/>
      <c r="N127" s="560"/>
      <c r="O127" s="189"/>
      <c r="P127" s="240"/>
      <c r="Q127" s="187"/>
      <c r="R127" s="559"/>
      <c r="S127" s="560"/>
    </row>
    <row r="128" spans="2:19" ht="15.75" thickBot="1" x14ac:dyDescent="0.3">
      <c r="B128" s="171"/>
      <c r="C128" s="171"/>
    </row>
    <row r="129" spans="2:19" ht="15.75" thickBot="1" x14ac:dyDescent="0.3">
      <c r="B129" s="171"/>
      <c r="C129" s="171"/>
      <c r="D129" s="483" t="s">
        <v>313</v>
      </c>
      <c r="E129" s="484"/>
      <c r="F129" s="484"/>
      <c r="G129" s="485"/>
      <c r="H129" s="483" t="s">
        <v>314</v>
      </c>
      <c r="I129" s="484"/>
      <c r="J129" s="484"/>
      <c r="K129" s="485"/>
      <c r="L129" s="484" t="s">
        <v>315</v>
      </c>
      <c r="M129" s="484"/>
      <c r="N129" s="484"/>
      <c r="O129" s="484"/>
      <c r="P129" s="483" t="s">
        <v>316</v>
      </c>
      <c r="Q129" s="484"/>
      <c r="R129" s="484"/>
      <c r="S129" s="485"/>
    </row>
    <row r="130" spans="2:19" x14ac:dyDescent="0.25">
      <c r="B130" s="486" t="s">
        <v>397</v>
      </c>
      <c r="C130" s="486" t="s">
        <v>398</v>
      </c>
      <c r="D130" s="512" t="s">
        <v>399</v>
      </c>
      <c r="E130" s="534"/>
      <c r="F130" s="534"/>
      <c r="G130" s="517"/>
      <c r="H130" s="512" t="s">
        <v>399</v>
      </c>
      <c r="I130" s="534"/>
      <c r="J130" s="534"/>
      <c r="K130" s="517"/>
      <c r="L130" s="512" t="s">
        <v>399</v>
      </c>
      <c r="M130" s="534"/>
      <c r="N130" s="534"/>
      <c r="O130" s="517"/>
      <c r="P130" s="512" t="s">
        <v>399</v>
      </c>
      <c r="Q130" s="534"/>
      <c r="R130" s="534"/>
      <c r="S130" s="517"/>
    </row>
    <row r="131" spans="2:19" ht="45" customHeight="1" x14ac:dyDescent="0.25">
      <c r="B131" s="488"/>
      <c r="C131" s="488"/>
      <c r="D131" s="564"/>
      <c r="E131" s="565"/>
      <c r="F131" s="565"/>
      <c r="G131" s="566"/>
      <c r="H131" s="567"/>
      <c r="I131" s="568"/>
      <c r="J131" s="568"/>
      <c r="K131" s="569"/>
      <c r="L131" s="567"/>
      <c r="M131" s="568"/>
      <c r="N131" s="568"/>
      <c r="O131" s="569"/>
      <c r="P131" s="567"/>
      <c r="Q131" s="568"/>
      <c r="R131" s="568"/>
      <c r="S131" s="569"/>
    </row>
    <row r="132" spans="2:19" ht="32.25" customHeight="1" x14ac:dyDescent="0.25">
      <c r="B132" s="498" t="s">
        <v>400</v>
      </c>
      <c r="C132" s="498" t="s">
        <v>401</v>
      </c>
      <c r="D132" s="236" t="s">
        <v>402</v>
      </c>
      <c r="E132" s="204" t="s">
        <v>312</v>
      </c>
      <c r="F132" s="182" t="s">
        <v>334</v>
      </c>
      <c r="G132" s="183" t="s">
        <v>351</v>
      </c>
      <c r="H132" s="236" t="s">
        <v>402</v>
      </c>
      <c r="I132" s="250" t="s">
        <v>312</v>
      </c>
      <c r="J132" s="182" t="s">
        <v>334</v>
      </c>
      <c r="K132" s="183" t="s">
        <v>351</v>
      </c>
      <c r="L132" s="236" t="s">
        <v>402</v>
      </c>
      <c r="M132" s="250" t="s">
        <v>312</v>
      </c>
      <c r="N132" s="182" t="s">
        <v>334</v>
      </c>
      <c r="O132" s="183" t="s">
        <v>351</v>
      </c>
      <c r="P132" s="236" t="s">
        <v>402</v>
      </c>
      <c r="Q132" s="250" t="s">
        <v>312</v>
      </c>
      <c r="R132" s="182" t="s">
        <v>334</v>
      </c>
      <c r="S132" s="183" t="s">
        <v>351</v>
      </c>
    </row>
    <row r="133" spans="2:19" ht="23.25" customHeight="1" x14ac:dyDescent="0.25">
      <c r="B133" s="499"/>
      <c r="C133" s="500"/>
      <c r="D133" s="199"/>
      <c r="E133" s="241"/>
      <c r="F133" s="185"/>
      <c r="G133" s="220"/>
      <c r="H133" s="201"/>
      <c r="I133" s="253"/>
      <c r="J133" s="201"/>
      <c r="K133" s="251"/>
      <c r="L133" s="201"/>
      <c r="M133" s="253"/>
      <c r="N133" s="201"/>
      <c r="O133" s="251"/>
      <c r="P133" s="201"/>
      <c r="Q133" s="253"/>
      <c r="R133" s="201"/>
      <c r="S133" s="251"/>
    </row>
    <row r="134" spans="2:19" ht="29.25" customHeight="1" x14ac:dyDescent="0.25">
      <c r="B134" s="499"/>
      <c r="C134" s="498" t="s">
        <v>403</v>
      </c>
      <c r="D134" s="182" t="s">
        <v>404</v>
      </c>
      <c r="E134" s="514" t="s">
        <v>405</v>
      </c>
      <c r="F134" s="535"/>
      <c r="G134" s="183" t="s">
        <v>406</v>
      </c>
      <c r="H134" s="182" t="s">
        <v>404</v>
      </c>
      <c r="I134" s="514" t="s">
        <v>405</v>
      </c>
      <c r="J134" s="535"/>
      <c r="K134" s="183" t="s">
        <v>406</v>
      </c>
      <c r="L134" s="182" t="s">
        <v>404</v>
      </c>
      <c r="M134" s="514" t="s">
        <v>405</v>
      </c>
      <c r="N134" s="535"/>
      <c r="O134" s="183" t="s">
        <v>406</v>
      </c>
      <c r="P134" s="182" t="s">
        <v>404</v>
      </c>
      <c r="Q134" s="514" t="s">
        <v>405</v>
      </c>
      <c r="R134" s="535"/>
      <c r="S134" s="183" t="s">
        <v>406</v>
      </c>
    </row>
    <row r="135" spans="2:19" ht="39" customHeight="1" x14ac:dyDescent="0.25">
      <c r="B135" s="500"/>
      <c r="C135" s="500"/>
      <c r="D135" s="239"/>
      <c r="E135" s="562"/>
      <c r="F135" s="563"/>
      <c r="G135" s="186"/>
      <c r="H135" s="240"/>
      <c r="I135" s="559"/>
      <c r="J135" s="560"/>
      <c r="K135" s="189"/>
      <c r="L135" s="240"/>
      <c r="M135" s="559"/>
      <c r="N135" s="560"/>
      <c r="O135" s="189"/>
      <c r="P135" s="240"/>
      <c r="Q135" s="559"/>
      <c r="R135" s="560"/>
      <c r="S135" s="189"/>
    </row>
    <row r="139" spans="2:19" hidden="1" x14ac:dyDescent="0.25"/>
    <row r="140" spans="2:19" hidden="1" x14ac:dyDescent="0.25"/>
    <row r="141" spans="2:19" hidden="1" x14ac:dyDescent="0.25">
      <c r="D141" s="151" t="s">
        <v>407</v>
      </c>
    </row>
    <row r="142" spans="2:19" hidden="1" x14ac:dyDescent="0.25">
      <c r="D142" s="151" t="s">
        <v>408</v>
      </c>
      <c r="E142" s="151" t="s">
        <v>409</v>
      </c>
      <c r="F142" s="151" t="s">
        <v>410</v>
      </c>
      <c r="H142" s="151" t="s">
        <v>411</v>
      </c>
      <c r="I142" s="151" t="s">
        <v>412</v>
      </c>
    </row>
    <row r="143" spans="2:19" hidden="1" x14ac:dyDescent="0.25">
      <c r="D143" s="151" t="s">
        <v>413</v>
      </c>
      <c r="E143" s="151" t="s">
        <v>414</v>
      </c>
      <c r="F143" s="151" t="s">
        <v>415</v>
      </c>
      <c r="H143" s="151" t="s">
        <v>416</v>
      </c>
      <c r="I143" s="151" t="s">
        <v>417</v>
      </c>
    </row>
    <row r="144" spans="2:19" hidden="1" x14ac:dyDescent="0.25">
      <c r="D144" s="151" t="s">
        <v>418</v>
      </c>
      <c r="E144" s="151" t="s">
        <v>419</v>
      </c>
      <c r="F144" s="151" t="s">
        <v>420</v>
      </c>
      <c r="H144" s="151" t="s">
        <v>421</v>
      </c>
      <c r="I144" s="151" t="s">
        <v>422</v>
      </c>
    </row>
    <row r="145" spans="2:12" hidden="1" x14ac:dyDescent="0.25">
      <c r="D145" s="151" t="s">
        <v>423</v>
      </c>
      <c r="F145" s="151" t="s">
        <v>424</v>
      </c>
      <c r="G145" s="151" t="s">
        <v>425</v>
      </c>
      <c r="H145" s="151" t="s">
        <v>426</v>
      </c>
      <c r="I145" s="151" t="s">
        <v>427</v>
      </c>
      <c r="K145" s="151" t="s">
        <v>428</v>
      </c>
    </row>
    <row r="146" spans="2:12" hidden="1" x14ac:dyDescent="0.25">
      <c r="D146" s="151" t="s">
        <v>429</v>
      </c>
      <c r="F146" s="151" t="s">
        <v>430</v>
      </c>
      <c r="G146" s="151" t="s">
        <v>431</v>
      </c>
      <c r="H146" s="151" t="s">
        <v>432</v>
      </c>
      <c r="I146" s="151" t="s">
        <v>433</v>
      </c>
      <c r="K146" s="151" t="s">
        <v>434</v>
      </c>
      <c r="L146" s="151" t="s">
        <v>435</v>
      </c>
    </row>
    <row r="147" spans="2:12" hidden="1" x14ac:dyDescent="0.25">
      <c r="D147" s="151" t="s">
        <v>436</v>
      </c>
      <c r="E147" s="242" t="s">
        <v>437</v>
      </c>
      <c r="G147" s="151" t="s">
        <v>438</v>
      </c>
      <c r="H147" s="151" t="s">
        <v>439</v>
      </c>
      <c r="K147" s="151" t="s">
        <v>440</v>
      </c>
      <c r="L147" s="151" t="s">
        <v>441</v>
      </c>
    </row>
    <row r="148" spans="2:12" hidden="1" x14ac:dyDescent="0.25">
      <c r="D148" s="151" t="s">
        <v>442</v>
      </c>
      <c r="E148" s="243" t="s">
        <v>443</v>
      </c>
      <c r="K148" s="151" t="s">
        <v>444</v>
      </c>
      <c r="L148" s="151" t="s">
        <v>445</v>
      </c>
    </row>
    <row r="149" spans="2:12" hidden="1" x14ac:dyDescent="0.25">
      <c r="E149" s="244" t="s">
        <v>446</v>
      </c>
      <c r="H149" s="151" t="s">
        <v>447</v>
      </c>
      <c r="K149" s="151" t="s">
        <v>448</v>
      </c>
      <c r="L149" s="151" t="s">
        <v>449</v>
      </c>
    </row>
    <row r="150" spans="2:12" hidden="1" x14ac:dyDescent="0.25">
      <c r="H150" s="151" t="s">
        <v>450</v>
      </c>
      <c r="K150" s="151" t="s">
        <v>451</v>
      </c>
      <c r="L150" s="151" t="s">
        <v>452</v>
      </c>
    </row>
    <row r="151" spans="2:12" hidden="1" x14ac:dyDescent="0.25">
      <c r="H151" s="151" t="s">
        <v>453</v>
      </c>
      <c r="K151" s="151" t="s">
        <v>454</v>
      </c>
      <c r="L151" s="151" t="s">
        <v>455</v>
      </c>
    </row>
    <row r="152" spans="2:12" hidden="1" x14ac:dyDescent="0.25">
      <c r="B152" s="151" t="s">
        <v>456</v>
      </c>
      <c r="C152" s="151" t="s">
        <v>457</v>
      </c>
      <c r="D152" s="151" t="s">
        <v>456</v>
      </c>
      <c r="G152" s="151" t="s">
        <v>458</v>
      </c>
      <c r="H152" s="151" t="s">
        <v>459</v>
      </c>
      <c r="J152" s="151" t="s">
        <v>280</v>
      </c>
      <c r="K152" s="151" t="s">
        <v>460</v>
      </c>
      <c r="L152" s="151" t="s">
        <v>461</v>
      </c>
    </row>
    <row r="153" spans="2:12" hidden="1" x14ac:dyDescent="0.25">
      <c r="B153" s="151">
        <v>1</v>
      </c>
      <c r="C153" s="151" t="s">
        <v>462</v>
      </c>
      <c r="D153" s="151" t="s">
        <v>463</v>
      </c>
      <c r="E153" s="151" t="s">
        <v>351</v>
      </c>
      <c r="F153" s="151" t="s">
        <v>11</v>
      </c>
      <c r="G153" s="151" t="s">
        <v>464</v>
      </c>
      <c r="H153" s="151" t="s">
        <v>465</v>
      </c>
      <c r="J153" s="151" t="s">
        <v>440</v>
      </c>
      <c r="K153" s="151" t="s">
        <v>466</v>
      </c>
    </row>
    <row r="154" spans="2:12" hidden="1" x14ac:dyDescent="0.25">
      <c r="B154" s="151">
        <v>2</v>
      </c>
      <c r="C154" s="151" t="s">
        <v>467</v>
      </c>
      <c r="D154" s="151" t="s">
        <v>468</v>
      </c>
      <c r="E154" s="151" t="s">
        <v>334</v>
      </c>
      <c r="F154" s="151" t="s">
        <v>18</v>
      </c>
      <c r="G154" s="151" t="s">
        <v>469</v>
      </c>
      <c r="J154" s="151" t="s">
        <v>470</v>
      </c>
      <c r="K154" s="151" t="s">
        <v>471</v>
      </c>
    </row>
    <row r="155" spans="2:12" hidden="1" x14ac:dyDescent="0.25">
      <c r="B155" s="151">
        <v>3</v>
      </c>
      <c r="C155" s="151" t="s">
        <v>472</v>
      </c>
      <c r="D155" s="151" t="s">
        <v>473</v>
      </c>
      <c r="E155" s="151" t="s">
        <v>312</v>
      </c>
      <c r="G155" s="151" t="s">
        <v>474</v>
      </c>
      <c r="J155" s="151" t="s">
        <v>475</v>
      </c>
      <c r="K155" s="151" t="s">
        <v>476</v>
      </c>
    </row>
    <row r="156" spans="2:12" hidden="1" x14ac:dyDescent="0.25">
      <c r="B156" s="151">
        <v>4</v>
      </c>
      <c r="C156" s="151" t="s">
        <v>465</v>
      </c>
      <c r="H156" s="151" t="s">
        <v>477</v>
      </c>
      <c r="I156" s="151" t="s">
        <v>478</v>
      </c>
      <c r="J156" s="151" t="s">
        <v>479</v>
      </c>
      <c r="K156" s="151" t="s">
        <v>480</v>
      </c>
    </row>
    <row r="157" spans="2:12" hidden="1" x14ac:dyDescent="0.25">
      <c r="D157" s="151" t="s">
        <v>474</v>
      </c>
      <c r="H157" s="151" t="s">
        <v>481</v>
      </c>
      <c r="I157" s="151" t="s">
        <v>482</v>
      </c>
      <c r="J157" s="151" t="s">
        <v>483</v>
      </c>
      <c r="K157" s="151" t="s">
        <v>484</v>
      </c>
    </row>
    <row r="158" spans="2:12" hidden="1" x14ac:dyDescent="0.25">
      <c r="D158" s="151" t="s">
        <v>485</v>
      </c>
      <c r="H158" s="151" t="s">
        <v>486</v>
      </c>
      <c r="I158" s="151" t="s">
        <v>487</v>
      </c>
      <c r="J158" s="151" t="s">
        <v>488</v>
      </c>
      <c r="K158" s="151" t="s">
        <v>489</v>
      </c>
    </row>
    <row r="159" spans="2:12" hidden="1" x14ac:dyDescent="0.25">
      <c r="D159" s="151" t="s">
        <v>490</v>
      </c>
      <c r="H159" s="151" t="s">
        <v>491</v>
      </c>
      <c r="J159" s="151" t="s">
        <v>492</v>
      </c>
      <c r="K159" s="151" t="s">
        <v>493</v>
      </c>
    </row>
    <row r="160" spans="2:12" hidden="1" x14ac:dyDescent="0.25">
      <c r="H160" s="151" t="s">
        <v>494</v>
      </c>
      <c r="J160" s="151" t="s">
        <v>495</v>
      </c>
    </row>
    <row r="161" spans="2:11" ht="60" hidden="1" x14ac:dyDescent="0.25">
      <c r="D161" s="245" t="s">
        <v>496</v>
      </c>
      <c r="E161" s="151" t="s">
        <v>497</v>
      </c>
      <c r="F161" s="151" t="s">
        <v>498</v>
      </c>
      <c r="G161" s="151" t="s">
        <v>499</v>
      </c>
      <c r="H161" s="151" t="s">
        <v>500</v>
      </c>
      <c r="I161" s="151" t="s">
        <v>501</v>
      </c>
      <c r="J161" s="151" t="s">
        <v>502</v>
      </c>
      <c r="K161" s="151" t="s">
        <v>503</v>
      </c>
    </row>
    <row r="162" spans="2:11" ht="75" hidden="1" x14ac:dyDescent="0.25">
      <c r="B162" s="151" t="s">
        <v>606</v>
      </c>
      <c r="C162" s="151" t="s">
        <v>605</v>
      </c>
      <c r="D162" s="245" t="s">
        <v>504</v>
      </c>
      <c r="E162" s="151" t="s">
        <v>505</v>
      </c>
      <c r="F162" s="151" t="s">
        <v>506</v>
      </c>
      <c r="G162" s="151" t="s">
        <v>507</v>
      </c>
      <c r="H162" s="151" t="s">
        <v>508</v>
      </c>
      <c r="I162" s="151" t="s">
        <v>509</v>
      </c>
      <c r="J162" s="151" t="s">
        <v>510</v>
      </c>
      <c r="K162" s="151" t="s">
        <v>511</v>
      </c>
    </row>
    <row r="163" spans="2:11" ht="45" hidden="1" x14ac:dyDescent="0.25">
      <c r="B163" s="151" t="s">
        <v>607</v>
      </c>
      <c r="C163" s="151" t="s">
        <v>604</v>
      </c>
      <c r="D163" s="245" t="s">
        <v>512</v>
      </c>
      <c r="E163" s="151" t="s">
        <v>513</v>
      </c>
      <c r="F163" s="151" t="s">
        <v>514</v>
      </c>
      <c r="G163" s="151" t="s">
        <v>515</v>
      </c>
      <c r="H163" s="151" t="s">
        <v>516</v>
      </c>
      <c r="I163" s="151" t="s">
        <v>517</v>
      </c>
      <c r="J163" s="151" t="s">
        <v>518</v>
      </c>
      <c r="K163" s="151" t="s">
        <v>519</v>
      </c>
    </row>
    <row r="164" spans="2:11" hidden="1" x14ac:dyDescent="0.25">
      <c r="B164" s="151" t="s">
        <v>608</v>
      </c>
      <c r="C164" s="151" t="s">
        <v>603</v>
      </c>
      <c r="F164" s="151" t="s">
        <v>520</v>
      </c>
      <c r="G164" s="151" t="s">
        <v>521</v>
      </c>
      <c r="H164" s="151" t="s">
        <v>522</v>
      </c>
      <c r="I164" s="151" t="s">
        <v>523</v>
      </c>
      <c r="J164" s="151" t="s">
        <v>524</v>
      </c>
      <c r="K164" s="151" t="s">
        <v>525</v>
      </c>
    </row>
    <row r="165" spans="2:11" hidden="1" x14ac:dyDescent="0.25">
      <c r="B165" s="151" t="s">
        <v>609</v>
      </c>
      <c r="G165" s="151" t="s">
        <v>526</v>
      </c>
      <c r="H165" s="151" t="s">
        <v>527</v>
      </c>
      <c r="I165" s="151" t="s">
        <v>528</v>
      </c>
      <c r="J165" s="151" t="s">
        <v>529</v>
      </c>
      <c r="K165" s="151" t="s">
        <v>530</v>
      </c>
    </row>
    <row r="166" spans="2:11" hidden="1" x14ac:dyDescent="0.25">
      <c r="C166" s="151" t="s">
        <v>531</v>
      </c>
      <c r="J166" s="151" t="s">
        <v>532</v>
      </c>
    </row>
    <row r="167" spans="2:11" hidden="1" x14ac:dyDescent="0.25">
      <c r="C167" s="151" t="s">
        <v>533</v>
      </c>
      <c r="I167" s="151" t="s">
        <v>534</v>
      </c>
      <c r="J167" s="151" t="s">
        <v>535</v>
      </c>
    </row>
    <row r="168" spans="2:11" hidden="1" x14ac:dyDescent="0.25">
      <c r="B168" s="254" t="s">
        <v>610</v>
      </c>
      <c r="C168" s="151" t="s">
        <v>536</v>
      </c>
      <c r="I168" s="151" t="s">
        <v>537</v>
      </c>
      <c r="J168" s="151" t="s">
        <v>538</v>
      </c>
    </row>
    <row r="169" spans="2:11" hidden="1" x14ac:dyDescent="0.25">
      <c r="B169" s="254" t="s">
        <v>29</v>
      </c>
      <c r="C169" s="151" t="s">
        <v>539</v>
      </c>
      <c r="D169" s="151" t="s">
        <v>540</v>
      </c>
      <c r="E169" s="151" t="s">
        <v>541</v>
      </c>
      <c r="I169" s="151" t="s">
        <v>542</v>
      </c>
      <c r="J169" s="151" t="s">
        <v>280</v>
      </c>
    </row>
    <row r="170" spans="2:11" hidden="1" x14ac:dyDescent="0.25">
      <c r="B170" s="254" t="s">
        <v>16</v>
      </c>
      <c r="D170" s="151" t="s">
        <v>543</v>
      </c>
      <c r="E170" s="151" t="s">
        <v>544</v>
      </c>
      <c r="H170" s="151" t="s">
        <v>416</v>
      </c>
      <c r="I170" s="151" t="s">
        <v>545</v>
      </c>
    </row>
    <row r="171" spans="2:11" hidden="1" x14ac:dyDescent="0.25">
      <c r="B171" s="254" t="s">
        <v>34</v>
      </c>
      <c r="D171" s="151" t="s">
        <v>546</v>
      </c>
      <c r="E171" s="151" t="s">
        <v>547</v>
      </c>
      <c r="H171" s="151" t="s">
        <v>426</v>
      </c>
      <c r="I171" s="151" t="s">
        <v>548</v>
      </c>
      <c r="J171" s="151" t="s">
        <v>549</v>
      </c>
    </row>
    <row r="172" spans="2:11" hidden="1" x14ac:dyDescent="0.25">
      <c r="B172" s="254" t="s">
        <v>611</v>
      </c>
      <c r="C172" s="151" t="s">
        <v>550</v>
      </c>
      <c r="D172" s="151" t="s">
        <v>551</v>
      </c>
      <c r="H172" s="151" t="s">
        <v>432</v>
      </c>
      <c r="I172" s="151" t="s">
        <v>552</v>
      </c>
      <c r="J172" s="151" t="s">
        <v>553</v>
      </c>
    </row>
    <row r="173" spans="2:11" hidden="1" x14ac:dyDescent="0.25">
      <c r="B173" s="254" t="s">
        <v>612</v>
      </c>
      <c r="C173" s="151" t="s">
        <v>554</v>
      </c>
      <c r="H173" s="151" t="s">
        <v>439</v>
      </c>
      <c r="I173" s="151" t="s">
        <v>555</v>
      </c>
    </row>
    <row r="174" spans="2:11" hidden="1" x14ac:dyDescent="0.25">
      <c r="B174" s="254" t="s">
        <v>613</v>
      </c>
      <c r="C174" s="151" t="s">
        <v>556</v>
      </c>
      <c r="E174" s="151" t="s">
        <v>557</v>
      </c>
      <c r="H174" s="151" t="s">
        <v>558</v>
      </c>
      <c r="I174" s="151" t="s">
        <v>559</v>
      </c>
    </row>
    <row r="175" spans="2:11" hidden="1" x14ac:dyDescent="0.25">
      <c r="B175" s="254" t="s">
        <v>614</v>
      </c>
      <c r="C175" s="151" t="s">
        <v>560</v>
      </c>
      <c r="E175" s="151" t="s">
        <v>561</v>
      </c>
      <c r="H175" s="151" t="s">
        <v>562</v>
      </c>
      <c r="I175" s="151" t="s">
        <v>563</v>
      </c>
    </row>
    <row r="176" spans="2:11" hidden="1" x14ac:dyDescent="0.25">
      <c r="B176" s="254" t="s">
        <v>615</v>
      </c>
      <c r="C176" s="151" t="s">
        <v>564</v>
      </c>
      <c r="E176" s="151" t="s">
        <v>565</v>
      </c>
      <c r="H176" s="151" t="s">
        <v>566</v>
      </c>
      <c r="I176" s="151" t="s">
        <v>567</v>
      </c>
    </row>
    <row r="177" spans="2:9" hidden="1" x14ac:dyDescent="0.25">
      <c r="B177" s="254" t="s">
        <v>616</v>
      </c>
      <c r="C177" s="151" t="s">
        <v>568</v>
      </c>
      <c r="E177" s="151" t="s">
        <v>569</v>
      </c>
      <c r="H177" s="151" t="s">
        <v>570</v>
      </c>
      <c r="I177" s="151" t="s">
        <v>571</v>
      </c>
    </row>
    <row r="178" spans="2:9" hidden="1" x14ac:dyDescent="0.25">
      <c r="B178" s="254" t="s">
        <v>617</v>
      </c>
      <c r="C178" s="151" t="s">
        <v>572</v>
      </c>
      <c r="E178" s="151" t="s">
        <v>573</v>
      </c>
      <c r="H178" s="151" t="s">
        <v>574</v>
      </c>
      <c r="I178" s="151" t="s">
        <v>575</v>
      </c>
    </row>
    <row r="179" spans="2:9" hidden="1" x14ac:dyDescent="0.25">
      <c r="B179" s="254" t="s">
        <v>618</v>
      </c>
      <c r="C179" s="151" t="s">
        <v>280</v>
      </c>
      <c r="E179" s="151" t="s">
        <v>576</v>
      </c>
      <c r="H179" s="151" t="s">
        <v>577</v>
      </c>
      <c r="I179" s="151" t="s">
        <v>578</v>
      </c>
    </row>
    <row r="180" spans="2:9" hidden="1" x14ac:dyDescent="0.25">
      <c r="B180" s="254" t="s">
        <v>619</v>
      </c>
      <c r="E180" s="151" t="s">
        <v>579</v>
      </c>
      <c r="H180" s="151" t="s">
        <v>580</v>
      </c>
      <c r="I180" s="151" t="s">
        <v>581</v>
      </c>
    </row>
    <row r="181" spans="2:9" hidden="1" x14ac:dyDescent="0.25">
      <c r="B181" s="254" t="s">
        <v>620</v>
      </c>
      <c r="E181" s="151" t="s">
        <v>582</v>
      </c>
      <c r="H181" s="151" t="s">
        <v>583</v>
      </c>
      <c r="I181" s="151" t="s">
        <v>584</v>
      </c>
    </row>
    <row r="182" spans="2:9" hidden="1" x14ac:dyDescent="0.25">
      <c r="B182" s="254" t="s">
        <v>621</v>
      </c>
      <c r="E182" s="151" t="s">
        <v>585</v>
      </c>
      <c r="H182" s="151" t="s">
        <v>586</v>
      </c>
      <c r="I182" s="151" t="s">
        <v>587</v>
      </c>
    </row>
    <row r="183" spans="2:9" hidden="1" x14ac:dyDescent="0.25">
      <c r="B183" s="254" t="s">
        <v>622</v>
      </c>
      <c r="H183" s="151" t="s">
        <v>588</v>
      </c>
      <c r="I183" s="151" t="s">
        <v>589</v>
      </c>
    </row>
    <row r="184" spans="2:9" hidden="1" x14ac:dyDescent="0.25">
      <c r="B184" s="254" t="s">
        <v>623</v>
      </c>
      <c r="H184" s="151" t="s">
        <v>590</v>
      </c>
    </row>
    <row r="185" spans="2:9" hidden="1" x14ac:dyDescent="0.25">
      <c r="B185" s="254" t="s">
        <v>624</v>
      </c>
      <c r="H185" s="151" t="s">
        <v>591</v>
      </c>
    </row>
    <row r="186" spans="2:9" hidden="1" x14ac:dyDescent="0.25">
      <c r="B186" s="254" t="s">
        <v>625</v>
      </c>
      <c r="H186" s="151" t="s">
        <v>592</v>
      </c>
    </row>
    <row r="187" spans="2:9" hidden="1" x14ac:dyDescent="0.25">
      <c r="B187" s="254" t="s">
        <v>626</v>
      </c>
      <c r="H187" s="151" t="s">
        <v>593</v>
      </c>
    </row>
    <row r="188" spans="2:9" hidden="1" x14ac:dyDescent="0.25">
      <c r="B188" s="254" t="s">
        <v>627</v>
      </c>
      <c r="D188" t="s">
        <v>594</v>
      </c>
      <c r="H188" s="151" t="s">
        <v>595</v>
      </c>
    </row>
    <row r="189" spans="2:9" hidden="1" x14ac:dyDescent="0.25">
      <c r="B189" s="254" t="s">
        <v>628</v>
      </c>
      <c r="D189" t="s">
        <v>596</v>
      </c>
      <c r="H189" s="151" t="s">
        <v>597</v>
      </c>
    </row>
    <row r="190" spans="2:9" hidden="1" x14ac:dyDescent="0.25">
      <c r="B190" s="254" t="s">
        <v>629</v>
      </c>
      <c r="D190" t="s">
        <v>598</v>
      </c>
      <c r="H190" s="151" t="s">
        <v>599</v>
      </c>
    </row>
    <row r="191" spans="2:9" hidden="1" x14ac:dyDescent="0.25">
      <c r="B191" s="254" t="s">
        <v>630</v>
      </c>
      <c r="D191" t="s">
        <v>596</v>
      </c>
      <c r="H191" s="151" t="s">
        <v>600</v>
      </c>
    </row>
    <row r="192" spans="2:9" hidden="1" x14ac:dyDescent="0.25">
      <c r="B192" s="254" t="s">
        <v>631</v>
      </c>
      <c r="D192" t="s">
        <v>601</v>
      </c>
    </row>
    <row r="193" spans="2:4" hidden="1" x14ac:dyDescent="0.25">
      <c r="B193" s="254" t="s">
        <v>632</v>
      </c>
      <c r="D193" t="s">
        <v>596</v>
      </c>
    </row>
    <row r="194" spans="2:4" hidden="1" x14ac:dyDescent="0.25">
      <c r="B194" s="254" t="s">
        <v>633</v>
      </c>
    </row>
    <row r="195" spans="2:4" hidden="1" x14ac:dyDescent="0.25">
      <c r="B195" s="254" t="s">
        <v>634</v>
      </c>
    </row>
    <row r="196" spans="2:4" hidden="1" x14ac:dyDescent="0.25">
      <c r="B196" s="254" t="s">
        <v>635</v>
      </c>
    </row>
    <row r="197" spans="2:4" hidden="1" x14ac:dyDescent="0.25">
      <c r="B197" s="254" t="s">
        <v>636</v>
      </c>
    </row>
    <row r="198" spans="2:4" hidden="1" x14ac:dyDescent="0.25">
      <c r="B198" s="254" t="s">
        <v>637</v>
      </c>
    </row>
    <row r="199" spans="2:4" hidden="1" x14ac:dyDescent="0.25">
      <c r="B199" s="254" t="s">
        <v>638</v>
      </c>
    </row>
    <row r="200" spans="2:4" hidden="1" x14ac:dyDescent="0.25">
      <c r="B200" s="254" t="s">
        <v>639</v>
      </c>
    </row>
    <row r="201" spans="2:4" hidden="1" x14ac:dyDescent="0.25">
      <c r="B201" s="254" t="s">
        <v>640</v>
      </c>
    </row>
    <row r="202" spans="2:4" hidden="1" x14ac:dyDescent="0.25">
      <c r="B202" s="254" t="s">
        <v>641</v>
      </c>
    </row>
    <row r="203" spans="2:4" hidden="1" x14ac:dyDescent="0.25">
      <c r="B203" s="254" t="s">
        <v>51</v>
      </c>
    </row>
    <row r="204" spans="2:4" hidden="1" x14ac:dyDescent="0.25">
      <c r="B204" s="254" t="s">
        <v>57</v>
      </c>
    </row>
    <row r="205" spans="2:4" hidden="1" x14ac:dyDescent="0.25">
      <c r="B205" s="254" t="s">
        <v>58</v>
      </c>
    </row>
    <row r="206" spans="2:4" hidden="1" x14ac:dyDescent="0.25">
      <c r="B206" s="254" t="s">
        <v>60</v>
      </c>
    </row>
    <row r="207" spans="2:4" hidden="1" x14ac:dyDescent="0.25">
      <c r="B207" s="254" t="s">
        <v>23</v>
      </c>
    </row>
    <row r="208" spans="2:4" hidden="1" x14ac:dyDescent="0.25">
      <c r="B208" s="254" t="s">
        <v>62</v>
      </c>
    </row>
    <row r="209" spans="2:2" hidden="1" x14ac:dyDescent="0.25">
      <c r="B209" s="254" t="s">
        <v>64</v>
      </c>
    </row>
    <row r="210" spans="2:2" hidden="1" x14ac:dyDescent="0.25">
      <c r="B210" s="254" t="s">
        <v>67</v>
      </c>
    </row>
    <row r="211" spans="2:2" hidden="1" x14ac:dyDescent="0.25">
      <c r="B211" s="254" t="s">
        <v>68</v>
      </c>
    </row>
    <row r="212" spans="2:2" hidden="1" x14ac:dyDescent="0.25">
      <c r="B212" s="254" t="s">
        <v>69</v>
      </c>
    </row>
    <row r="213" spans="2:2" hidden="1" x14ac:dyDescent="0.25">
      <c r="B213" s="254" t="s">
        <v>70</v>
      </c>
    </row>
    <row r="214" spans="2:2" hidden="1" x14ac:dyDescent="0.25">
      <c r="B214" s="254" t="s">
        <v>642</v>
      </c>
    </row>
    <row r="215" spans="2:2" hidden="1" x14ac:dyDescent="0.25">
      <c r="B215" s="254" t="s">
        <v>643</v>
      </c>
    </row>
    <row r="216" spans="2:2" hidden="1" x14ac:dyDescent="0.25">
      <c r="B216" s="254" t="s">
        <v>74</v>
      </c>
    </row>
    <row r="217" spans="2:2" hidden="1" x14ac:dyDescent="0.25">
      <c r="B217" s="254" t="s">
        <v>76</v>
      </c>
    </row>
    <row r="218" spans="2:2" hidden="1" x14ac:dyDescent="0.25">
      <c r="B218" s="254" t="s">
        <v>80</v>
      </c>
    </row>
    <row r="219" spans="2:2" hidden="1" x14ac:dyDescent="0.25">
      <c r="B219" s="254" t="s">
        <v>644</v>
      </c>
    </row>
    <row r="220" spans="2:2" hidden="1" x14ac:dyDescent="0.25">
      <c r="B220" s="254" t="s">
        <v>645</v>
      </c>
    </row>
    <row r="221" spans="2:2" hidden="1" x14ac:dyDescent="0.25">
      <c r="B221" s="254" t="s">
        <v>646</v>
      </c>
    </row>
    <row r="222" spans="2:2" hidden="1" x14ac:dyDescent="0.25">
      <c r="B222" s="254" t="s">
        <v>78</v>
      </c>
    </row>
    <row r="223" spans="2:2" hidden="1" x14ac:dyDescent="0.25">
      <c r="B223" s="254" t="s">
        <v>79</v>
      </c>
    </row>
    <row r="224" spans="2:2" hidden="1" x14ac:dyDescent="0.25">
      <c r="B224" s="254" t="s">
        <v>82</v>
      </c>
    </row>
    <row r="225" spans="2:2" hidden="1" x14ac:dyDescent="0.25">
      <c r="B225" s="254" t="s">
        <v>84</v>
      </c>
    </row>
    <row r="226" spans="2:2" hidden="1" x14ac:dyDescent="0.25">
      <c r="B226" s="254" t="s">
        <v>647</v>
      </c>
    </row>
    <row r="227" spans="2:2" hidden="1" x14ac:dyDescent="0.25">
      <c r="B227" s="254" t="s">
        <v>83</v>
      </c>
    </row>
    <row r="228" spans="2:2" hidden="1" x14ac:dyDescent="0.25">
      <c r="B228" s="254" t="s">
        <v>85</v>
      </c>
    </row>
    <row r="229" spans="2:2" hidden="1" x14ac:dyDescent="0.25">
      <c r="B229" s="254" t="s">
        <v>88</v>
      </c>
    </row>
    <row r="230" spans="2:2" hidden="1" x14ac:dyDescent="0.25">
      <c r="B230" s="254" t="s">
        <v>87</v>
      </c>
    </row>
    <row r="231" spans="2:2" hidden="1" x14ac:dyDescent="0.25">
      <c r="B231" s="254" t="s">
        <v>648</v>
      </c>
    </row>
    <row r="232" spans="2:2" hidden="1" x14ac:dyDescent="0.25">
      <c r="B232" s="254" t="s">
        <v>94</v>
      </c>
    </row>
    <row r="233" spans="2:2" hidden="1" x14ac:dyDescent="0.25">
      <c r="B233" s="254" t="s">
        <v>96</v>
      </c>
    </row>
    <row r="234" spans="2:2" hidden="1" x14ac:dyDescent="0.25">
      <c r="B234" s="254" t="s">
        <v>97</v>
      </c>
    </row>
    <row r="235" spans="2:2" hidden="1" x14ac:dyDescent="0.25">
      <c r="B235" s="254" t="s">
        <v>98</v>
      </c>
    </row>
    <row r="236" spans="2:2" hidden="1" x14ac:dyDescent="0.25">
      <c r="B236" s="254" t="s">
        <v>649</v>
      </c>
    </row>
    <row r="237" spans="2:2" hidden="1" x14ac:dyDescent="0.25">
      <c r="B237" s="254" t="s">
        <v>650</v>
      </c>
    </row>
    <row r="238" spans="2:2" hidden="1" x14ac:dyDescent="0.25">
      <c r="B238" s="254" t="s">
        <v>99</v>
      </c>
    </row>
    <row r="239" spans="2:2" hidden="1" x14ac:dyDescent="0.25">
      <c r="B239" s="254" t="s">
        <v>153</v>
      </c>
    </row>
    <row r="240" spans="2:2" hidden="1" x14ac:dyDescent="0.25">
      <c r="B240" s="254" t="s">
        <v>651</v>
      </c>
    </row>
    <row r="241" spans="2:2" ht="30" hidden="1" x14ac:dyDescent="0.25">
      <c r="B241" s="254" t="s">
        <v>652</v>
      </c>
    </row>
    <row r="242" spans="2:2" hidden="1" x14ac:dyDescent="0.25">
      <c r="B242" s="254" t="s">
        <v>104</v>
      </c>
    </row>
    <row r="243" spans="2:2" hidden="1" x14ac:dyDescent="0.25">
      <c r="B243" s="254" t="s">
        <v>106</v>
      </c>
    </row>
    <row r="244" spans="2:2" hidden="1" x14ac:dyDescent="0.25">
      <c r="B244" s="254" t="s">
        <v>653</v>
      </c>
    </row>
    <row r="245" spans="2:2" hidden="1" x14ac:dyDescent="0.25">
      <c r="B245" s="254" t="s">
        <v>154</v>
      </c>
    </row>
    <row r="246" spans="2:2" hidden="1" x14ac:dyDescent="0.25">
      <c r="B246" s="254" t="s">
        <v>171</v>
      </c>
    </row>
    <row r="247" spans="2:2" hidden="1" x14ac:dyDescent="0.25">
      <c r="B247" s="254" t="s">
        <v>105</v>
      </c>
    </row>
    <row r="248" spans="2:2" hidden="1" x14ac:dyDescent="0.25">
      <c r="B248" s="254" t="s">
        <v>109</v>
      </c>
    </row>
    <row r="249" spans="2:2" hidden="1" x14ac:dyDescent="0.25">
      <c r="B249" s="254" t="s">
        <v>103</v>
      </c>
    </row>
    <row r="250" spans="2:2" hidden="1" x14ac:dyDescent="0.25">
      <c r="B250" s="254" t="s">
        <v>125</v>
      </c>
    </row>
    <row r="251" spans="2:2" hidden="1" x14ac:dyDescent="0.25">
      <c r="B251" s="254" t="s">
        <v>654</v>
      </c>
    </row>
    <row r="252" spans="2:2" hidden="1" x14ac:dyDescent="0.25">
      <c r="B252" s="254" t="s">
        <v>111</v>
      </c>
    </row>
    <row r="253" spans="2:2" hidden="1" x14ac:dyDescent="0.25">
      <c r="B253" s="254" t="s">
        <v>114</v>
      </c>
    </row>
    <row r="254" spans="2:2" hidden="1" x14ac:dyDescent="0.25">
      <c r="B254" s="254" t="s">
        <v>120</v>
      </c>
    </row>
    <row r="255" spans="2:2" hidden="1" x14ac:dyDescent="0.25">
      <c r="B255" s="254" t="s">
        <v>117</v>
      </c>
    </row>
    <row r="256" spans="2:2" ht="30" hidden="1" x14ac:dyDescent="0.25">
      <c r="B256" s="254" t="s">
        <v>655</v>
      </c>
    </row>
    <row r="257" spans="2:2" hidden="1" x14ac:dyDescent="0.25">
      <c r="B257" s="254" t="s">
        <v>115</v>
      </c>
    </row>
    <row r="258" spans="2:2" hidden="1" x14ac:dyDescent="0.25">
      <c r="B258" s="254" t="s">
        <v>116</v>
      </c>
    </row>
    <row r="259" spans="2:2" hidden="1" x14ac:dyDescent="0.25">
      <c r="B259" s="254" t="s">
        <v>127</v>
      </c>
    </row>
    <row r="260" spans="2:2" hidden="1" x14ac:dyDescent="0.25">
      <c r="B260" s="254" t="s">
        <v>124</v>
      </c>
    </row>
    <row r="261" spans="2:2" hidden="1" x14ac:dyDescent="0.25">
      <c r="B261" s="254" t="s">
        <v>123</v>
      </c>
    </row>
    <row r="262" spans="2:2" hidden="1" x14ac:dyDescent="0.25">
      <c r="B262" s="254" t="s">
        <v>126</v>
      </c>
    </row>
    <row r="263" spans="2:2" hidden="1" x14ac:dyDescent="0.25">
      <c r="B263" s="254" t="s">
        <v>118</v>
      </c>
    </row>
    <row r="264" spans="2:2" hidden="1" x14ac:dyDescent="0.25">
      <c r="B264" s="254" t="s">
        <v>119</v>
      </c>
    </row>
    <row r="265" spans="2:2" hidden="1" x14ac:dyDescent="0.25">
      <c r="B265" s="254" t="s">
        <v>112</v>
      </c>
    </row>
    <row r="266" spans="2:2" hidden="1" x14ac:dyDescent="0.25">
      <c r="B266" s="254" t="s">
        <v>113</v>
      </c>
    </row>
    <row r="267" spans="2:2" hidden="1" x14ac:dyDescent="0.25">
      <c r="B267" s="254" t="s">
        <v>128</v>
      </c>
    </row>
    <row r="268" spans="2:2" hidden="1" x14ac:dyDescent="0.25">
      <c r="B268" s="254" t="s">
        <v>134</v>
      </c>
    </row>
    <row r="269" spans="2:2" hidden="1" x14ac:dyDescent="0.25">
      <c r="B269" s="254" t="s">
        <v>135</v>
      </c>
    </row>
    <row r="270" spans="2:2" hidden="1" x14ac:dyDescent="0.25">
      <c r="B270" s="254" t="s">
        <v>133</v>
      </c>
    </row>
    <row r="271" spans="2:2" hidden="1" x14ac:dyDescent="0.25">
      <c r="B271" s="254" t="s">
        <v>656</v>
      </c>
    </row>
    <row r="272" spans="2:2" hidden="1" x14ac:dyDescent="0.25">
      <c r="B272" s="254" t="s">
        <v>130</v>
      </c>
    </row>
    <row r="273" spans="2:2" hidden="1" x14ac:dyDescent="0.25">
      <c r="B273" s="254" t="s">
        <v>129</v>
      </c>
    </row>
    <row r="274" spans="2:2" hidden="1" x14ac:dyDescent="0.25">
      <c r="B274" s="254" t="s">
        <v>137</v>
      </c>
    </row>
    <row r="275" spans="2:2" hidden="1" x14ac:dyDescent="0.25">
      <c r="B275" s="254" t="s">
        <v>138</v>
      </c>
    </row>
    <row r="276" spans="2:2" hidden="1" x14ac:dyDescent="0.25">
      <c r="B276" s="254" t="s">
        <v>140</v>
      </c>
    </row>
    <row r="277" spans="2:2" hidden="1" x14ac:dyDescent="0.25">
      <c r="B277" s="254" t="s">
        <v>143</v>
      </c>
    </row>
    <row r="278" spans="2:2" hidden="1" x14ac:dyDescent="0.25">
      <c r="B278" s="254" t="s">
        <v>144</v>
      </c>
    </row>
    <row r="279" spans="2:2" hidden="1" x14ac:dyDescent="0.25">
      <c r="B279" s="254" t="s">
        <v>139</v>
      </c>
    </row>
    <row r="280" spans="2:2" hidden="1" x14ac:dyDescent="0.25">
      <c r="B280" s="254" t="s">
        <v>141</v>
      </c>
    </row>
    <row r="281" spans="2:2" hidden="1" x14ac:dyDescent="0.25">
      <c r="B281" s="254" t="s">
        <v>145</v>
      </c>
    </row>
    <row r="282" spans="2:2" hidden="1" x14ac:dyDescent="0.25">
      <c r="B282" s="254" t="s">
        <v>657</v>
      </c>
    </row>
    <row r="283" spans="2:2" hidden="1" x14ac:dyDescent="0.25">
      <c r="B283" s="254" t="s">
        <v>142</v>
      </c>
    </row>
    <row r="284" spans="2:2" hidden="1" x14ac:dyDescent="0.25">
      <c r="B284" s="254" t="s">
        <v>150</v>
      </c>
    </row>
    <row r="285" spans="2:2" hidden="1" x14ac:dyDescent="0.25">
      <c r="B285" s="254" t="s">
        <v>151</v>
      </c>
    </row>
    <row r="286" spans="2:2" hidden="1" x14ac:dyDescent="0.25">
      <c r="B286" s="254" t="s">
        <v>152</v>
      </c>
    </row>
    <row r="287" spans="2:2" hidden="1" x14ac:dyDescent="0.25">
      <c r="B287" s="254" t="s">
        <v>159</v>
      </c>
    </row>
    <row r="288" spans="2:2" hidden="1" x14ac:dyDescent="0.25">
      <c r="B288" s="254" t="s">
        <v>172</v>
      </c>
    </row>
    <row r="289" spans="2:2" hidden="1" x14ac:dyDescent="0.25">
      <c r="B289" s="254" t="s">
        <v>160</v>
      </c>
    </row>
    <row r="290" spans="2:2" hidden="1" x14ac:dyDescent="0.25">
      <c r="B290" s="254" t="s">
        <v>167</v>
      </c>
    </row>
    <row r="291" spans="2:2" hidden="1" x14ac:dyDescent="0.25">
      <c r="B291" s="254" t="s">
        <v>163</v>
      </c>
    </row>
    <row r="292" spans="2:2" hidden="1" x14ac:dyDescent="0.25">
      <c r="B292" s="254" t="s">
        <v>65</v>
      </c>
    </row>
    <row r="293" spans="2:2" hidden="1" x14ac:dyDescent="0.25">
      <c r="B293" s="254" t="s">
        <v>157</v>
      </c>
    </row>
    <row r="294" spans="2:2" hidden="1" x14ac:dyDescent="0.25">
      <c r="B294" s="254" t="s">
        <v>161</v>
      </c>
    </row>
    <row r="295" spans="2:2" hidden="1" x14ac:dyDescent="0.25">
      <c r="B295" s="254" t="s">
        <v>158</v>
      </c>
    </row>
    <row r="296" spans="2:2" hidden="1" x14ac:dyDescent="0.25">
      <c r="B296" s="254" t="s">
        <v>173</v>
      </c>
    </row>
    <row r="297" spans="2:2" hidden="1" x14ac:dyDescent="0.25">
      <c r="B297" s="254" t="s">
        <v>658</v>
      </c>
    </row>
    <row r="298" spans="2:2" hidden="1" x14ac:dyDescent="0.25">
      <c r="B298" s="254" t="s">
        <v>166</v>
      </c>
    </row>
    <row r="299" spans="2:2" hidden="1" x14ac:dyDescent="0.25">
      <c r="B299" s="254" t="s">
        <v>174</v>
      </c>
    </row>
    <row r="300" spans="2:2" hidden="1" x14ac:dyDescent="0.25">
      <c r="B300" s="254" t="s">
        <v>162</v>
      </c>
    </row>
    <row r="301" spans="2:2" hidden="1" x14ac:dyDescent="0.25">
      <c r="B301" s="254" t="s">
        <v>177</v>
      </c>
    </row>
    <row r="302" spans="2:2" hidden="1" x14ac:dyDescent="0.25">
      <c r="B302" s="254" t="s">
        <v>659</v>
      </c>
    </row>
    <row r="303" spans="2:2" hidden="1" x14ac:dyDescent="0.25">
      <c r="B303" s="254" t="s">
        <v>182</v>
      </c>
    </row>
    <row r="304" spans="2:2" hidden="1" x14ac:dyDescent="0.25">
      <c r="B304" s="254" t="s">
        <v>179</v>
      </c>
    </row>
    <row r="305" spans="2:2" hidden="1" x14ac:dyDescent="0.25">
      <c r="B305" s="254" t="s">
        <v>178</v>
      </c>
    </row>
    <row r="306" spans="2:2" hidden="1" x14ac:dyDescent="0.25">
      <c r="B306" s="254" t="s">
        <v>187</v>
      </c>
    </row>
    <row r="307" spans="2:2" hidden="1" x14ac:dyDescent="0.25">
      <c r="B307" s="254" t="s">
        <v>183</v>
      </c>
    </row>
    <row r="308" spans="2:2" hidden="1" x14ac:dyDescent="0.25">
      <c r="B308" s="254" t="s">
        <v>184</v>
      </c>
    </row>
    <row r="309" spans="2:2" hidden="1" x14ac:dyDescent="0.25">
      <c r="B309" s="254" t="s">
        <v>185</v>
      </c>
    </row>
    <row r="310" spans="2:2" hidden="1" x14ac:dyDescent="0.25">
      <c r="B310" s="254" t="s">
        <v>186</v>
      </c>
    </row>
    <row r="311" spans="2:2" hidden="1" x14ac:dyDescent="0.25">
      <c r="B311" s="254" t="s">
        <v>188</v>
      </c>
    </row>
    <row r="312" spans="2:2" hidden="1" x14ac:dyDescent="0.25">
      <c r="B312" s="254" t="s">
        <v>660</v>
      </c>
    </row>
    <row r="313" spans="2:2" hidden="1" x14ac:dyDescent="0.25">
      <c r="B313" s="254" t="s">
        <v>189</v>
      </c>
    </row>
    <row r="314" spans="2:2" hidden="1" x14ac:dyDescent="0.25">
      <c r="B314" s="254" t="s">
        <v>190</v>
      </c>
    </row>
    <row r="315" spans="2:2" hidden="1" x14ac:dyDescent="0.25">
      <c r="B315" s="254" t="s">
        <v>195</v>
      </c>
    </row>
    <row r="316" spans="2:2" hidden="1" x14ac:dyDescent="0.25">
      <c r="B316" s="254" t="s">
        <v>196</v>
      </c>
    </row>
    <row r="317" spans="2:2" ht="30" hidden="1" x14ac:dyDescent="0.25">
      <c r="B317" s="254" t="s">
        <v>155</v>
      </c>
    </row>
    <row r="318" spans="2:2" hidden="1" x14ac:dyDescent="0.25">
      <c r="B318" s="254" t="s">
        <v>661</v>
      </c>
    </row>
    <row r="319" spans="2:2" hidden="1" x14ac:dyDescent="0.25">
      <c r="B319" s="254" t="s">
        <v>662</v>
      </c>
    </row>
    <row r="320" spans="2:2" hidden="1" x14ac:dyDescent="0.25">
      <c r="B320" s="254" t="s">
        <v>197</v>
      </c>
    </row>
    <row r="321" spans="2:2" hidden="1" x14ac:dyDescent="0.25">
      <c r="B321" s="254" t="s">
        <v>156</v>
      </c>
    </row>
    <row r="322" spans="2:2" hidden="1" x14ac:dyDescent="0.25">
      <c r="B322" s="254" t="s">
        <v>663</v>
      </c>
    </row>
    <row r="323" spans="2:2" hidden="1" x14ac:dyDescent="0.25">
      <c r="B323" s="254" t="s">
        <v>169</v>
      </c>
    </row>
    <row r="324" spans="2:2" hidden="1" x14ac:dyDescent="0.25">
      <c r="B324" s="254" t="s">
        <v>201</v>
      </c>
    </row>
    <row r="325" spans="2:2" hidden="1" x14ac:dyDescent="0.25">
      <c r="B325" s="254" t="s">
        <v>202</v>
      </c>
    </row>
    <row r="326" spans="2:2" hidden="1" x14ac:dyDescent="0.25">
      <c r="B326" s="254" t="s">
        <v>181</v>
      </c>
    </row>
    <row r="327" spans="2:2" hidden="1" x14ac:dyDescent="0.25"/>
  </sheetData>
  <dataConsolidate/>
  <mergeCells count="372">
    <mergeCell ref="B116:B127"/>
    <mergeCell ref="M102:M103"/>
    <mergeCell ref="N102:N103"/>
    <mergeCell ref="O102:O103"/>
    <mergeCell ref="P102:P103"/>
    <mergeCell ref="Q102:Q103"/>
    <mergeCell ref="R102:R103"/>
    <mergeCell ref="S102:S103"/>
    <mergeCell ref="C89:C103"/>
    <mergeCell ref="E126:F126"/>
    <mergeCell ref="I126:J126"/>
    <mergeCell ref="M126:N126"/>
    <mergeCell ref="R126:S126"/>
    <mergeCell ref="D102:D103"/>
    <mergeCell ref="I119:J119"/>
    <mergeCell ref="M118:N118"/>
    <mergeCell ref="M119:N119"/>
    <mergeCell ref="R119:S119"/>
    <mergeCell ref="R118:S118"/>
    <mergeCell ref="I102:I103"/>
    <mergeCell ref="J102:J103"/>
    <mergeCell ref="K102:K103"/>
    <mergeCell ref="J90:J91"/>
    <mergeCell ref="K90:K91"/>
    <mergeCell ref="J96:J97"/>
    <mergeCell ref="K96:K97"/>
    <mergeCell ref="D86:G86"/>
    <mergeCell ref="H86:K86"/>
    <mergeCell ref="L86:O86"/>
    <mergeCell ref="P86:S86"/>
    <mergeCell ref="B56:B62"/>
    <mergeCell ref="F58:G58"/>
    <mergeCell ref="J58:K58"/>
    <mergeCell ref="N58:O58"/>
    <mergeCell ref="R58:S58"/>
    <mergeCell ref="F57:G57"/>
    <mergeCell ref="J57:K57"/>
    <mergeCell ref="N57:O57"/>
    <mergeCell ref="R57:S57"/>
    <mergeCell ref="L90:L91"/>
    <mergeCell ref="D90:D91"/>
    <mergeCell ref="E90:E91"/>
    <mergeCell ref="F90:F91"/>
    <mergeCell ref="B89:B103"/>
    <mergeCell ref="H90:H91"/>
    <mergeCell ref="I90:I91"/>
    <mergeCell ref="H96:H97"/>
    <mergeCell ref="I96:I97"/>
    <mergeCell ref="D129:G129"/>
    <mergeCell ref="H129:K129"/>
    <mergeCell ref="L129:O129"/>
    <mergeCell ref="C2:G2"/>
    <mergeCell ref="B6:G6"/>
    <mergeCell ref="B7:G7"/>
    <mergeCell ref="B8:G8"/>
    <mergeCell ref="C3:G3"/>
    <mergeCell ref="D96:D97"/>
    <mergeCell ref="E96:E97"/>
    <mergeCell ref="F96:F97"/>
    <mergeCell ref="G96:G97"/>
    <mergeCell ref="B87:B88"/>
    <mergeCell ref="C87:C88"/>
    <mergeCell ref="D87:E87"/>
    <mergeCell ref="D88:E88"/>
    <mergeCell ref="B78:B84"/>
    <mergeCell ref="C78:C84"/>
    <mergeCell ref="E78:F78"/>
    <mergeCell ref="B71:B77"/>
    <mergeCell ref="C71:C72"/>
    <mergeCell ref="F71:G71"/>
    <mergeCell ref="F72:G72"/>
    <mergeCell ref="C73:C77"/>
    <mergeCell ref="B132:B135"/>
    <mergeCell ref="C132:C133"/>
    <mergeCell ref="B130:B131"/>
    <mergeCell ref="C130:C131"/>
    <mergeCell ref="D130:G130"/>
    <mergeCell ref="H130:K130"/>
    <mergeCell ref="L130:O130"/>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C116:C117"/>
    <mergeCell ref="E118:F118"/>
    <mergeCell ref="E119:F119"/>
    <mergeCell ref="E120:F120"/>
    <mergeCell ref="E121:F121"/>
    <mergeCell ref="E122:F122"/>
    <mergeCell ref="E123:F123"/>
    <mergeCell ref="E124:F124"/>
    <mergeCell ref="I120:J120"/>
    <mergeCell ref="I121:J121"/>
    <mergeCell ref="I122:J122"/>
    <mergeCell ref="I123:J123"/>
    <mergeCell ref="I124:J124"/>
    <mergeCell ref="C118:C127"/>
    <mergeCell ref="E127:F127"/>
    <mergeCell ref="I127:J127"/>
    <mergeCell ref="I125:J125"/>
    <mergeCell ref="E125:F125"/>
    <mergeCell ref="I118:J118"/>
    <mergeCell ref="E99:E100"/>
    <mergeCell ref="F99:F100"/>
    <mergeCell ref="G99:G100"/>
    <mergeCell ref="H99:H100"/>
    <mergeCell ref="I99:I100"/>
    <mergeCell ref="J99:J100"/>
    <mergeCell ref="K99:K100"/>
    <mergeCell ref="M127:N127"/>
    <mergeCell ref="L102:L103"/>
    <mergeCell ref="M120:N120"/>
    <mergeCell ref="M121:N121"/>
    <mergeCell ref="M122:N122"/>
    <mergeCell ref="E102:E103"/>
    <mergeCell ref="F102:F103"/>
    <mergeCell ref="G102:G103"/>
    <mergeCell ref="H102:H103"/>
    <mergeCell ref="S96:S97"/>
    <mergeCell ref="M96:M97"/>
    <mergeCell ref="N96:N97"/>
    <mergeCell ref="L96:L97"/>
    <mergeCell ref="P129:S129"/>
    <mergeCell ref="M123:N123"/>
    <mergeCell ref="M124:N124"/>
    <mergeCell ref="M125:N125"/>
    <mergeCell ref="R120:S120"/>
    <mergeCell ref="R121:S121"/>
    <mergeCell ref="R122:S122"/>
    <mergeCell ref="R123:S123"/>
    <mergeCell ref="R124:S124"/>
    <mergeCell ref="R125:S125"/>
    <mergeCell ref="O96:O97"/>
    <mergeCell ref="P96:P97"/>
    <mergeCell ref="Q96:Q97"/>
    <mergeCell ref="R96:R97"/>
    <mergeCell ref="R127:S127"/>
    <mergeCell ref="B106:B115"/>
    <mergeCell ref="C106:C107"/>
    <mergeCell ref="F106:G106"/>
    <mergeCell ref="J106:K106"/>
    <mergeCell ref="N106:O106"/>
    <mergeCell ref="M99:M100"/>
    <mergeCell ref="N99:N100"/>
    <mergeCell ref="O99:O100"/>
    <mergeCell ref="P99:P100"/>
    <mergeCell ref="F107:G107"/>
    <mergeCell ref="J107:K107"/>
    <mergeCell ref="N107:O107"/>
    <mergeCell ref="C108:C115"/>
    <mergeCell ref="D105:G105"/>
    <mergeCell ref="H105:K105"/>
    <mergeCell ref="L105:O105"/>
    <mergeCell ref="D99:D100"/>
    <mergeCell ref="P105:S105"/>
    <mergeCell ref="Q99:Q100"/>
    <mergeCell ref="R99:R100"/>
    <mergeCell ref="R106:S106"/>
    <mergeCell ref="R107:S107"/>
    <mergeCell ref="S99:S100"/>
    <mergeCell ref="L99:L100"/>
    <mergeCell ref="S90:S91"/>
    <mergeCell ref="D93:D94"/>
    <mergeCell ref="E93:E94"/>
    <mergeCell ref="F93:F94"/>
    <mergeCell ref="G93:G94"/>
    <mergeCell ref="H93:H94"/>
    <mergeCell ref="I93:I94"/>
    <mergeCell ref="J93:J94"/>
    <mergeCell ref="K93:K94"/>
    <mergeCell ref="L93:L94"/>
    <mergeCell ref="M90:M91"/>
    <mergeCell ref="N90:N91"/>
    <mergeCell ref="O90:O91"/>
    <mergeCell ref="P90:P91"/>
    <mergeCell ref="Q90:Q91"/>
    <mergeCell ref="R90:R91"/>
    <mergeCell ref="G90:G91"/>
    <mergeCell ref="S93:S94"/>
    <mergeCell ref="M93:M94"/>
    <mergeCell ref="N93:N94"/>
    <mergeCell ref="O93:O94"/>
    <mergeCell ref="P93:P94"/>
    <mergeCell ref="Q93:Q94"/>
    <mergeCell ref="R93:R94"/>
    <mergeCell ref="H87:I87"/>
    <mergeCell ref="L87:M87"/>
    <mergeCell ref="P87:Q87"/>
    <mergeCell ref="E83:F83"/>
    <mergeCell ref="I83:J83"/>
    <mergeCell ref="M83:N83"/>
    <mergeCell ref="Q83:R83"/>
    <mergeCell ref="E84:F84"/>
    <mergeCell ref="I84:J84"/>
    <mergeCell ref="M84:N84"/>
    <mergeCell ref="Q84:R84"/>
    <mergeCell ref="M78:N78"/>
    <mergeCell ref="Q78:R78"/>
    <mergeCell ref="E79:F79"/>
    <mergeCell ref="E81:F81"/>
    <mergeCell ref="I81:J81"/>
    <mergeCell ref="M81:N81"/>
    <mergeCell ref="Q81:R81"/>
    <mergeCell ref="E82:F82"/>
    <mergeCell ref="I82:J82"/>
    <mergeCell ref="M82:N82"/>
    <mergeCell ref="Q82:R82"/>
    <mergeCell ref="I79:J79"/>
    <mergeCell ref="M79:N79"/>
    <mergeCell ref="Q79:R79"/>
    <mergeCell ref="E80:F80"/>
    <mergeCell ref="I80:J80"/>
    <mergeCell ref="M80:N80"/>
    <mergeCell ref="Q80:R80"/>
    <mergeCell ref="J73:K73"/>
    <mergeCell ref="F74:G74"/>
    <mergeCell ref="J74:K74"/>
    <mergeCell ref="J71:K71"/>
    <mergeCell ref="J72:K72"/>
    <mergeCell ref="F65:G65"/>
    <mergeCell ref="H65:I65"/>
    <mergeCell ref="J65:K65"/>
    <mergeCell ref="I78:J78"/>
    <mergeCell ref="F73:G73"/>
    <mergeCell ref="F75:G75"/>
    <mergeCell ref="F77:G77"/>
    <mergeCell ref="N77:O77"/>
    <mergeCell ref="R77:S77"/>
    <mergeCell ref="J75:K75"/>
    <mergeCell ref="N68:O68"/>
    <mergeCell ref="R68:S68"/>
    <mergeCell ref="D70:G70"/>
    <mergeCell ref="H70:K70"/>
    <mergeCell ref="L70:O70"/>
    <mergeCell ref="P70:S70"/>
    <mergeCell ref="N75:O75"/>
    <mergeCell ref="R75:S75"/>
    <mergeCell ref="N76:O76"/>
    <mergeCell ref="R76:S76"/>
    <mergeCell ref="N73:O73"/>
    <mergeCell ref="R73:S73"/>
    <mergeCell ref="N74:O74"/>
    <mergeCell ref="R74:S74"/>
    <mergeCell ref="N71:O71"/>
    <mergeCell ref="N72:O72"/>
    <mergeCell ref="R71:S71"/>
    <mergeCell ref="R72:S72"/>
    <mergeCell ref="J77:K77"/>
    <mergeCell ref="F76:G76"/>
    <mergeCell ref="J76:K76"/>
    <mergeCell ref="L65:M65"/>
    <mergeCell ref="N65:O65"/>
    <mergeCell ref="P65:Q65"/>
    <mergeCell ref="R65:S65"/>
    <mergeCell ref="C59:C62"/>
    <mergeCell ref="P66:Q66"/>
    <mergeCell ref="R66:S66"/>
    <mergeCell ref="B67:B68"/>
    <mergeCell ref="C67:C68"/>
    <mergeCell ref="F67:G67"/>
    <mergeCell ref="J67:K67"/>
    <mergeCell ref="N67:O67"/>
    <mergeCell ref="R67:S67"/>
    <mergeCell ref="F68:G68"/>
    <mergeCell ref="J68:K68"/>
    <mergeCell ref="B65:B66"/>
    <mergeCell ref="C65:C66"/>
    <mergeCell ref="D66:E66"/>
    <mergeCell ref="F66:G66"/>
    <mergeCell ref="H66:I66"/>
    <mergeCell ref="J66:K66"/>
    <mergeCell ref="L66:M66"/>
    <mergeCell ref="N66:O66"/>
    <mergeCell ref="D65:E65"/>
    <mergeCell ref="R54:R55"/>
    <mergeCell ref="S54:S55"/>
    <mergeCell ref="C56:C58"/>
    <mergeCell ref="F56:G56"/>
    <mergeCell ref="J56:K56"/>
    <mergeCell ref="N56:O56"/>
    <mergeCell ref="R56:S56"/>
    <mergeCell ref="D64:G64"/>
    <mergeCell ref="H64:K64"/>
    <mergeCell ref="L64:O64"/>
    <mergeCell ref="P64:S64"/>
    <mergeCell ref="B53:B55"/>
    <mergeCell ref="C53:C55"/>
    <mergeCell ref="D53:E53"/>
    <mergeCell ref="H53:I53"/>
    <mergeCell ref="L53:M53"/>
    <mergeCell ref="P53:Q53"/>
    <mergeCell ref="F54:F55"/>
    <mergeCell ref="G54:G55"/>
    <mergeCell ref="J54:J55"/>
    <mergeCell ref="K54:K55"/>
    <mergeCell ref="N54:N55"/>
    <mergeCell ref="O54:O55"/>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42">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33">
      <formula1>$H$170:$H$191</formula1>
    </dataValidation>
    <dataValidation type="list" allowBlank="1" showInputMessage="1" showErrorMessage="1" prompt="Select type of assets" sqref="E117 Q117 M117 I117">
      <formula1>$L$146:$L$152</formula1>
    </dataValidation>
    <dataValidation type="whole" allowBlank="1" showInputMessage="1" showErrorMessage="1" error="Please enter a number here" prompt="Enter No. of development strategies" sqref="D135 H135 L135 P135">
      <formula1>0</formula1>
      <formula2>999999999</formula2>
    </dataValidation>
    <dataValidation type="whole" allowBlank="1" showInputMessage="1" showErrorMessage="1" error="Please enter a number" prompt="Enter No. of policy introduced or adjusted" sqref="D133 H133 L133 P133">
      <formula1>0</formula1>
      <formula2>999999999999</formula2>
    </dataValidation>
    <dataValidation type="decimal" allowBlank="1" showInputMessage="1" showErrorMessage="1" error="Please enter a number" prompt="Enter income level of households" sqref="G125 K125 O123 G119 G121 G123 K119 K121 K123 O119 O121 O125 G127 K127 O127">
      <formula1>0</formula1>
      <formula2>9999999999999</formula2>
    </dataValidation>
    <dataValidation type="whole" allowBlank="1" showInputMessage="1" showErrorMessage="1" prompt="Enter number of households" sqref="D125 H125 P125 D119 D121 D123 H119 H121 H123 L119 L121 L123 P119 P121 P123 L125 D127 H127 P127 L127">
      <formula1>0</formula1>
      <formula2>999999999999</formula2>
    </dataValidation>
    <dataValidation type="whole" allowBlank="1" showInputMessage="1" showErrorMessage="1" prompt="Enter number of assets" sqref="D117 P117 L117 H117">
      <formula1>0</formula1>
      <formula2>9999999999999</formula2>
    </dataValidation>
    <dataValidation type="whole" allowBlank="1" showInputMessage="1" showErrorMessage="1" error="Please enter a number here" prompt="Please enter the No. of targeted households" sqref="D107 L115 H107 D115 H115 L107 P107 D109 D111 D113 H109 H111 H113 L109 L111 L113 P109 P111 P113 P115">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I99:I100 I90:I91 M93:M94 I93:I94 I96:I97 M99:M100 Q99:Q100 M96:M97 M90:M91 Q90:Q91 Q93:Q94 Q96:Q97 E99:E100 I102:I103 M102:M103 Q102:Q103 E102:E103">
      <formula1>0</formula1>
    </dataValidation>
    <dataValidation type="whole" allowBlank="1" showInputMessage="1" showErrorMessage="1" error="Please enter a number here" prompt="Please enter a number" sqref="D79:D84 H79:H84 L79:L84 P79:P84">
      <formula1>0</formula1>
      <formula2>9999999999999990</formula2>
    </dataValidation>
    <dataValidation type="decimal" allowBlank="1" showInputMessage="1" showErrorMessage="1" errorTitle="Invalid data" error="Please enter a number" prompt="Please enter a number here" sqref="E54 I54 D68 H68 L68 P68">
      <formula1>0</formula1>
      <formula2>9999999999</formula2>
    </dataValidation>
    <dataValidation type="decimal" allowBlank="1" showInputMessage="1" showErrorMessage="1" errorTitle="Invalid data" error="Please enter a number" prompt="Enter total number of staff trained" sqref="D57:D58">
      <formula1>0</formula1>
      <formula2>9999999999</formula2>
    </dataValidation>
    <dataValidation type="decimal" allowBlank="1" showInputMessage="1" showErrorMessage="1" errorTitle="Invalid data" error="Please enter a number" sqref="Q54 P57:P58 L57:L58 H57:H58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$D$157:$D$159</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9:F119 E127:F127 R127 M127 I127 E125:F125 R123 R121 R125 M123 M121 M125 I123 I121 R119 M119 I119 E121:F121 E123:F123 I125">
      <formula1>$K$145:$K$159</formula1>
    </dataValidation>
    <dataValidation type="list" allowBlank="1" showInputMessage="1" showErrorMessage="1" prompt="Please select the alternate source" sqref="G115 S115 S113 S111 S109 O113 O111 O109 K113 K111 K109 G113 G111 K115 G109 O115">
      <formula1>$K$145:$K$159</formula1>
    </dataValidation>
    <dataValidation type="list" allowBlank="1" showInputMessage="1" showErrorMessage="1" prompt="Select % increase in income level" sqref="F115 R115 R113 R111 R109 N113 N111 N109 J113 J111 J109 F113 F111 J115 F109 N115">
      <formula1>$E$174:$E$182</formula1>
    </dataValidation>
    <dataValidation type="list" allowBlank="1" showInputMessage="1" showErrorMessage="1" prompt="Select type of natural assets protected or rehabilitated" sqref="D90:D91 D93:D94 D96:D97 H99:H100 H90:H91 H93:H94 H96:H97 L99:L100 L93:L94 L96:L97 P99:P100 P93:P94 P96:P97 P90:P91 L90:L91 D99:D100 H102:H103 L102:L103 P102:P103 D102:D103">
      <formula1>$C$172:$C$179</formula1>
    </dataValidation>
    <dataValidation type="list" allowBlank="1" showInputMessage="1" showErrorMessage="1" prompt="Enter the unit and type of the natural asset of ecosystem restored" sqref="F90:F91 J93:J94 J96:J97 N99:N100 N93:N94 N96:N97 F99:F100 J90:J91 F96:F97 F93:F94 N90:N91 J99:J100 N102:N103 F102:F103 J102:J103">
      <formula1>$C$166:$C$169</formula1>
    </dataValidation>
    <dataValidation type="list" allowBlank="1" showInputMessage="1" showErrorMessage="1" prompt="Select targeted asset" sqref="E74:E77 I74:I77 M74:M77 Q74:Q77">
      <formula1>$J$171:$J$172</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$D$169:$D$172</formula1>
    </dataValidation>
    <dataValidation type="list" allowBlank="1" showInputMessage="1" showErrorMessage="1" prompt="Select status" sqref="O38 S38 S36 S34 S32 S30 O36 O34 O32 O30 K36 K34 K32 K30 G38 G34 G32 G30 G36 K38">
      <formula1>$E$169:$E$171</formula1>
    </dataValidation>
    <dataValidation type="list" allowBlank="1" showInputMessage="1" showErrorMessage="1" sqref="E148:E149">
      <formula1>$D$16:$D$18</formula1>
    </dataValidation>
    <dataValidation type="list" allowBlank="1" showInputMessage="1" showErrorMessage="1" prompt="Select effectiveness" sqref="G135 S135 O135 K135">
      <formula1>$K$161:$K$165</formula1>
    </dataValidation>
    <dataValidation type="list" allowBlank="1" showInputMessage="1" showErrorMessage="1" prompt="Select a sector" sqref="F66:G66 R66:S66 N66:O66 J66:K66">
      <formula1>$J$152:$J$160</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8 I22:I23 M22:M23 M28 I28 Q22:Q23 E28 E55 E107 I55 M55 M57:M58 I57:I58 Q28 E57:E58 Q57:Q58 I68 M68 Q68 Q107 M115 I115 M107 I107 E115 Q55 D66:E66 E109 E111 E113 I109 I111 I113 M109 M111 M113 Q109 Q111 Q113 Q115 H66:I66 L66:M66 P66:Q66">
      <formula1>0</formula1>
      <formula2>100</formula2>
    </dataValidation>
    <dataValidation type="list" allowBlank="1" showInputMessage="1" showErrorMessage="1" prompt="Select type of policy" sqref="S133 K133 O133">
      <formula1>policy</formula1>
    </dataValidation>
    <dataValidation type="list" allowBlank="1" showInputMessage="1" showErrorMessage="1" prompt="Select income source" sqref="Q119 Q123 Q121 Q125 Q127">
      <formula1>incomesource</formula1>
    </dataValidation>
    <dataValidation type="list" allowBlank="1" showInputMessage="1" showErrorMessage="1" prompt="Select the effectiveness of protection/rehabilitation" sqref="S99 S93 S96 S90 S102">
      <formula1>effectiveness</formula1>
    </dataValidation>
    <dataValidation type="list" allowBlank="1" showInputMessage="1" showErrorMessage="1" prompt="Select programme/sector" sqref="F88 R88 N88 J88">
      <formula1>$J$152:$J$160</formula1>
    </dataValidation>
    <dataValidation type="list" allowBlank="1" showInputMessage="1" showErrorMessage="1" prompt="Select level of improvements" sqref="I88 M88 Q88">
      <formula1>effectiveness</formula1>
    </dataValidation>
    <dataValidation type="list" allowBlank="1" showInputMessage="1" showErrorMessage="1" prompt="Select changes in asset" sqref="F74:G77 R74:S77 N74:O77 J74:K77">
      <formula1>$I$161:$I$165</formula1>
    </dataValidation>
    <dataValidation type="list" allowBlank="1" showInputMessage="1" showErrorMessage="1" prompt="Select response level" sqref="F72 R72 N72 J72">
      <formula1>$H$161:$H$165</formula1>
    </dataValidation>
    <dataValidation type="list" allowBlank="1" showInputMessage="1" showErrorMessage="1" prompt="Select geographical scale" sqref="E72 Q72 M72 I72">
      <formula1>$D$157:$D$159</formula1>
    </dataValidation>
    <dataValidation type="list" allowBlank="1" showInputMessage="1" showErrorMessage="1" prompt="Select project/programme sector" sqref="D72 Q30 Q32 Q34 Q36 Q38 M38 M36 M34 M32 M30 I30 I32 I34 I36 I38 E38 E36 E34 E32 E30 P72 L72 H72">
      <formula1>$J$152:$J$160</formula1>
    </dataValidation>
    <dataValidation type="list" allowBlank="1" showInputMessage="1" showErrorMessage="1" prompt="Select level of awarness" sqref="F68:G68 R68:S68 N68:O68 J68:K68">
      <formula1>$G$161:$G$165</formula1>
    </dataValidation>
    <dataValidation type="list" allowBlank="1" showInputMessage="1" showErrorMessage="1" prompt="Select scale" sqref="K60:K62 S60:S62 G60:G62 O60:O62">
      <formula1>$F$161:$F$164</formula1>
    </dataValidation>
    <dataValidation type="list" allowBlank="1" showInputMessage="1" showErrorMessage="1" prompt="Select scale" sqref="F133 J133 R38 R36 R34 R32 R30 N30 N32 N34 N36 N38 J38 J36 J34 J32 J30 F38 F36 F34 F32 F30 R133 N133 I60:I62 M60:M62 Q60:Q62 E60:E62">
      <formula1>$D$157:$D$159</formula1>
    </dataValidation>
    <dataValidation type="list" allowBlank="1" showInputMessage="1" showErrorMessage="1" prompt="Select capacity level" sqref="G54 S54 K54 O54">
      <formula1>$F$161:$F$164</formula1>
    </dataValidation>
    <dataValidation type="list" allowBlank="1" showInputMessage="1" showErrorMessage="1" prompt="Select sector" sqref="F54 R54 R117 N117 J117 F117 Q133 E133 S79:S84 P74:P77 O79:O84 L74:L77 K79:K84 H74:H77 G79:G84 D74:D77 I133 J54 N54 M133 N60:N62 J60:J62 R60:R62 F60:F62">
      <formula1>$J$152:$J$160</formula1>
    </dataValidation>
    <dataValidation type="list" allowBlank="1" showInputMessage="1" showErrorMessage="1" sqref="I132 O116 K78 I78 G78 K132 M132 Q78 S78 E132 O132 F116 G132 S116 O78 M78 K116 S132 Q132">
      <formula1>group</formula1>
    </dataValidation>
    <dataValidation type="list" allowBlank="1" showInputMessage="1" showErrorMessage="1" sqref="B69">
      <formula1>selectyn</formula1>
    </dataValidation>
    <dataValidation type="list" allowBlank="1" showInputMessage="1" showErrorMessage="1" error="Select from the drop-down list" prompt="Select type of hazards information generated from the drop-down list_x000a_" sqref="F27:F28 R27:R28 N27:N28 J27:J28">
      <formula1>$D$141:$D$148</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$D$141:$D$148</formula1>
    </dataValidation>
    <dataValidation type="list" allowBlank="1" showInputMessage="1" showErrorMessage="1" prompt="Select type" sqref="F57:G58 J57:K58 R57:S58 N57:O58 H60:H62 L60:L62 P60:P62 D60:D62">
      <formula1>$D$153:$D$155</formula1>
    </dataValidation>
    <dataValidation type="list" allowBlank="1" showInputMessage="1" showErrorMessage="1" sqref="E79:F84 I79:J84 M79:N84 Q79:R84">
      <formula1>type1</formula1>
    </dataValidation>
    <dataValidation type="list" allowBlank="1" showInputMessage="1" showErrorMessage="1" prompt="Select level of improvements" sqref="D88:E88 P88 L88 H88">
      <formula1>$K$161:$K$165</formula1>
    </dataValidation>
    <dataValidation type="list" allowBlank="1" showInputMessage="1" showErrorMessage="1" prompt="Select type" sqref="G88 O88 S88 K88">
      <formula1>$F$142:$F$146</formula1>
    </dataValidation>
    <dataValidation type="list" allowBlank="1" showInputMessage="1" showErrorMessage="1" error="Please select a level of effectiveness from the drop-down list" prompt="Select the level of effectiveness of protection/rehabilitation" sqref="G90:G91 R90:R91 R93:R94 R96:R97 O99:O100 K99:K100 O96:O97 O93:O94 O90:O91 K90:K91 K93:K94 K96:K97 G99:G100 G93:G94 G96:G97 R99:R100 O102:O103 K102:K103 G102:G103 R102:R103">
      <formula1>$K$161:$K$165</formula1>
    </dataValidation>
    <dataValidation type="list" allowBlank="1" showInputMessage="1" showErrorMessage="1" error="Please select improvement level from the drop-down list" prompt="Select improvement level" sqref="F107:G107 R107:S107 N107:O107 J107:K107">
      <formula1>$H$156:$H$160</formula1>
    </dataValidation>
    <dataValidation type="list" allowBlank="1" showInputMessage="1" showErrorMessage="1" prompt="Select adaptation strategy" sqref="G117 S117 O117 K117">
      <formula1>$I$167:$I$183</formula1>
    </dataValidation>
    <dataValidation type="list" allowBlank="1" showInputMessage="1" showErrorMessage="1" prompt="Select integration level" sqref="D131:S131">
      <formula1>$H$149:$H$153</formula1>
    </dataValidation>
    <dataValidation type="list" allowBlank="1" showInputMessage="1" showErrorMessage="1" prompt="Select state of enforcement" sqref="E135:F135 Q135:R135 M135:N135 I135:J135">
      <formula1>$I$142:$I$146</formula1>
    </dataValidation>
    <dataValidation type="list" allowBlank="1" showInputMessage="1" showErrorMessage="1" error="Please select the from the drop-down list_x000a_" prompt="Please select from the drop-down list" sqref="C17">
      <formula1>$J$153:$J$160</formula1>
    </dataValidation>
    <dataValidation type="list" allowBlank="1" showInputMessage="1" showErrorMessage="1" error="Please select from the drop-down list" prompt="Please select from the drop-down list" sqref="C14">
      <formula1>$C$162:$C$164</formula1>
    </dataValidation>
    <dataValidation type="list" allowBlank="1" showInputMessage="1" showErrorMessage="1" error="Select from the drop-down list" prompt="Select from the drop-down list" sqref="C16">
      <formula1>$B$162:$B$165</formula1>
    </dataValidation>
    <dataValidation type="list" allowBlank="1" showInputMessage="1" showErrorMessage="1" error="Select from the drop-down list" prompt="Select from the drop-down list" sqref="C15">
      <formula1>$B$168:$B$326</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$K$161:$K$165</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4" sqref="B4"/>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37" t="s">
        <v>236</v>
      </c>
    </row>
    <row r="2" spans="2:2" ht="306.75" thickBot="1" x14ac:dyDescent="0.3">
      <c r="B2" s="38" t="s">
        <v>237</v>
      </c>
    </row>
    <row r="3" spans="2:2" ht="16.5" thickBot="1" x14ac:dyDescent="0.3">
      <c r="B3" s="37" t="s">
        <v>238</v>
      </c>
    </row>
    <row r="4" spans="2:2" ht="243" thickBot="1" x14ac:dyDescent="0.3">
      <c r="B4" s="39" t="s">
        <v>239</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107" zoomScaleNormal="107" workbookViewId="0">
      <selection activeCell="F5" sqref="F5"/>
    </sheetView>
  </sheetViews>
  <sheetFormatPr defaultColWidth="9.140625" defaultRowHeight="12.75" x14ac:dyDescent="0.2"/>
  <cols>
    <col min="1" max="1" width="2.5703125" style="303" customWidth="1"/>
    <col min="2" max="2" width="31.7109375" style="303" customWidth="1"/>
    <col min="3" max="3" width="18.140625" style="303" customWidth="1"/>
    <col min="4" max="4" width="21.7109375" style="303" customWidth="1"/>
    <col min="5" max="5" width="22.140625" style="303" customWidth="1"/>
    <col min="6" max="6" width="52.7109375" style="303" customWidth="1"/>
    <col min="7" max="7" width="14.42578125" style="303" customWidth="1"/>
    <col min="8" max="258" width="9.140625" style="303"/>
    <col min="259" max="259" width="31.7109375" style="303" customWidth="1"/>
    <col min="260" max="260" width="11.7109375" style="303" customWidth="1"/>
    <col min="261" max="261" width="9.140625" style="303"/>
    <col min="262" max="262" width="17.42578125" style="303" customWidth="1"/>
    <col min="263" max="263" width="50.42578125" style="303" customWidth="1"/>
    <col min="264" max="514" width="9.140625" style="303"/>
    <col min="515" max="515" width="31.7109375" style="303" customWidth="1"/>
    <col min="516" max="516" width="11.7109375" style="303" customWidth="1"/>
    <col min="517" max="517" width="9.140625" style="303"/>
    <col min="518" max="518" width="17.42578125" style="303" customWidth="1"/>
    <col min="519" max="519" width="50.42578125" style="303" customWidth="1"/>
    <col min="520" max="770" width="9.140625" style="303"/>
    <col min="771" max="771" width="31.7109375" style="303" customWidth="1"/>
    <col min="772" max="772" width="11.7109375" style="303" customWidth="1"/>
    <col min="773" max="773" width="9.140625" style="303"/>
    <col min="774" max="774" width="17.42578125" style="303" customWidth="1"/>
    <col min="775" max="775" width="50.42578125" style="303" customWidth="1"/>
    <col min="776" max="1026" width="9.140625" style="303"/>
    <col min="1027" max="1027" width="31.7109375" style="303" customWidth="1"/>
    <col min="1028" max="1028" width="11.7109375" style="303" customWidth="1"/>
    <col min="1029" max="1029" width="9.140625" style="303"/>
    <col min="1030" max="1030" width="17.42578125" style="303" customWidth="1"/>
    <col min="1031" max="1031" width="50.42578125" style="303" customWidth="1"/>
    <col min="1032" max="1282" width="9.140625" style="303"/>
    <col min="1283" max="1283" width="31.7109375" style="303" customWidth="1"/>
    <col min="1284" max="1284" width="11.7109375" style="303" customWidth="1"/>
    <col min="1285" max="1285" width="9.140625" style="303"/>
    <col min="1286" max="1286" width="17.42578125" style="303" customWidth="1"/>
    <col min="1287" max="1287" width="50.42578125" style="303" customWidth="1"/>
    <col min="1288" max="1538" width="9.140625" style="303"/>
    <col min="1539" max="1539" width="31.7109375" style="303" customWidth="1"/>
    <col min="1540" max="1540" width="11.7109375" style="303" customWidth="1"/>
    <col min="1541" max="1541" width="9.140625" style="303"/>
    <col min="1542" max="1542" width="17.42578125" style="303" customWidth="1"/>
    <col min="1543" max="1543" width="50.42578125" style="303" customWidth="1"/>
    <col min="1544" max="1794" width="9.140625" style="303"/>
    <col min="1795" max="1795" width="31.7109375" style="303" customWidth="1"/>
    <col min="1796" max="1796" width="11.7109375" style="303" customWidth="1"/>
    <col min="1797" max="1797" width="9.140625" style="303"/>
    <col min="1798" max="1798" width="17.42578125" style="303" customWidth="1"/>
    <col min="1799" max="1799" width="50.42578125" style="303" customWidth="1"/>
    <col min="1800" max="2050" width="9.140625" style="303"/>
    <col min="2051" max="2051" width="31.7109375" style="303" customWidth="1"/>
    <col min="2052" max="2052" width="11.7109375" style="303" customWidth="1"/>
    <col min="2053" max="2053" width="9.140625" style="303"/>
    <col min="2054" max="2054" width="17.42578125" style="303" customWidth="1"/>
    <col min="2055" max="2055" width="50.42578125" style="303" customWidth="1"/>
    <col min="2056" max="2306" width="9.140625" style="303"/>
    <col min="2307" max="2307" width="31.7109375" style="303" customWidth="1"/>
    <col min="2308" max="2308" width="11.7109375" style="303" customWidth="1"/>
    <col min="2309" max="2309" width="9.140625" style="303"/>
    <col min="2310" max="2310" width="17.42578125" style="303" customWidth="1"/>
    <col min="2311" max="2311" width="50.42578125" style="303" customWidth="1"/>
    <col min="2312" max="2562" width="9.140625" style="303"/>
    <col min="2563" max="2563" width="31.7109375" style="303" customWidth="1"/>
    <col min="2564" max="2564" width="11.7109375" style="303" customWidth="1"/>
    <col min="2565" max="2565" width="9.140625" style="303"/>
    <col min="2566" max="2566" width="17.42578125" style="303" customWidth="1"/>
    <col min="2567" max="2567" width="50.42578125" style="303" customWidth="1"/>
    <col min="2568" max="2818" width="9.140625" style="303"/>
    <col min="2819" max="2819" width="31.7109375" style="303" customWidth="1"/>
    <col min="2820" max="2820" width="11.7109375" style="303" customWidth="1"/>
    <col min="2821" max="2821" width="9.140625" style="303"/>
    <col min="2822" max="2822" width="17.42578125" style="303" customWidth="1"/>
    <col min="2823" max="2823" width="50.42578125" style="303" customWidth="1"/>
    <col min="2824" max="3074" width="9.140625" style="303"/>
    <col min="3075" max="3075" width="31.7109375" style="303" customWidth="1"/>
    <col min="3076" max="3076" width="11.7109375" style="303" customWidth="1"/>
    <col min="3077" max="3077" width="9.140625" style="303"/>
    <col min="3078" max="3078" width="17.42578125" style="303" customWidth="1"/>
    <col min="3079" max="3079" width="50.42578125" style="303" customWidth="1"/>
    <col min="3080" max="3330" width="9.140625" style="303"/>
    <col min="3331" max="3331" width="31.7109375" style="303" customWidth="1"/>
    <col min="3332" max="3332" width="11.7109375" style="303" customWidth="1"/>
    <col min="3333" max="3333" width="9.140625" style="303"/>
    <col min="3334" max="3334" width="17.42578125" style="303" customWidth="1"/>
    <col min="3335" max="3335" width="50.42578125" style="303" customWidth="1"/>
    <col min="3336" max="3586" width="9.140625" style="303"/>
    <col min="3587" max="3587" width="31.7109375" style="303" customWidth="1"/>
    <col min="3588" max="3588" width="11.7109375" style="303" customWidth="1"/>
    <col min="3589" max="3589" width="9.140625" style="303"/>
    <col min="3590" max="3590" width="17.42578125" style="303" customWidth="1"/>
    <col min="3591" max="3591" width="50.42578125" style="303" customWidth="1"/>
    <col min="3592" max="3842" width="9.140625" style="303"/>
    <col min="3843" max="3843" width="31.7109375" style="303" customWidth="1"/>
    <col min="3844" max="3844" width="11.7109375" style="303" customWidth="1"/>
    <col min="3845" max="3845" width="9.140625" style="303"/>
    <col min="3846" max="3846" width="17.42578125" style="303" customWidth="1"/>
    <col min="3847" max="3847" width="50.42578125" style="303" customWidth="1"/>
    <col min="3848" max="4098" width="9.140625" style="303"/>
    <col min="4099" max="4099" width="31.7109375" style="303" customWidth="1"/>
    <col min="4100" max="4100" width="11.7109375" style="303" customWidth="1"/>
    <col min="4101" max="4101" width="9.140625" style="303"/>
    <col min="4102" max="4102" width="17.42578125" style="303" customWidth="1"/>
    <col min="4103" max="4103" width="50.42578125" style="303" customWidth="1"/>
    <col min="4104" max="4354" width="9.140625" style="303"/>
    <col min="4355" max="4355" width="31.7109375" style="303" customWidth="1"/>
    <col min="4356" max="4356" width="11.7109375" style="303" customWidth="1"/>
    <col min="4357" max="4357" width="9.140625" style="303"/>
    <col min="4358" max="4358" width="17.42578125" style="303" customWidth="1"/>
    <col min="4359" max="4359" width="50.42578125" style="303" customWidth="1"/>
    <col min="4360" max="4610" width="9.140625" style="303"/>
    <col min="4611" max="4611" width="31.7109375" style="303" customWidth="1"/>
    <col min="4612" max="4612" width="11.7109375" style="303" customWidth="1"/>
    <col min="4613" max="4613" width="9.140625" style="303"/>
    <col min="4614" max="4614" width="17.42578125" style="303" customWidth="1"/>
    <col min="4615" max="4615" width="50.42578125" style="303" customWidth="1"/>
    <col min="4616" max="4866" width="9.140625" style="303"/>
    <col min="4867" max="4867" width="31.7109375" style="303" customWidth="1"/>
    <col min="4868" max="4868" width="11.7109375" style="303" customWidth="1"/>
    <col min="4869" max="4869" width="9.140625" style="303"/>
    <col min="4870" max="4870" width="17.42578125" style="303" customWidth="1"/>
    <col min="4871" max="4871" width="50.42578125" style="303" customWidth="1"/>
    <col min="4872" max="5122" width="9.140625" style="303"/>
    <col min="5123" max="5123" width="31.7109375" style="303" customWidth="1"/>
    <col min="5124" max="5124" width="11.7109375" style="303" customWidth="1"/>
    <col min="5125" max="5125" width="9.140625" style="303"/>
    <col min="5126" max="5126" width="17.42578125" style="303" customWidth="1"/>
    <col min="5127" max="5127" width="50.42578125" style="303" customWidth="1"/>
    <col min="5128" max="5378" width="9.140625" style="303"/>
    <col min="5379" max="5379" width="31.7109375" style="303" customWidth="1"/>
    <col min="5380" max="5380" width="11.7109375" style="303" customWidth="1"/>
    <col min="5381" max="5381" width="9.140625" style="303"/>
    <col min="5382" max="5382" width="17.42578125" style="303" customWidth="1"/>
    <col min="5383" max="5383" width="50.42578125" style="303" customWidth="1"/>
    <col min="5384" max="5634" width="9.140625" style="303"/>
    <col min="5635" max="5635" width="31.7109375" style="303" customWidth="1"/>
    <col min="5636" max="5636" width="11.7109375" style="303" customWidth="1"/>
    <col min="5637" max="5637" width="9.140625" style="303"/>
    <col min="5638" max="5638" width="17.42578125" style="303" customWidth="1"/>
    <col min="5639" max="5639" width="50.42578125" style="303" customWidth="1"/>
    <col min="5640" max="5890" width="9.140625" style="303"/>
    <col min="5891" max="5891" width="31.7109375" style="303" customWidth="1"/>
    <col min="5892" max="5892" width="11.7109375" style="303" customWidth="1"/>
    <col min="5893" max="5893" width="9.140625" style="303"/>
    <col min="5894" max="5894" width="17.42578125" style="303" customWidth="1"/>
    <col min="5895" max="5895" width="50.42578125" style="303" customWidth="1"/>
    <col min="5896" max="6146" width="9.140625" style="303"/>
    <col min="6147" max="6147" width="31.7109375" style="303" customWidth="1"/>
    <col min="6148" max="6148" width="11.7109375" style="303" customWidth="1"/>
    <col min="6149" max="6149" width="9.140625" style="303"/>
    <col min="6150" max="6150" width="17.42578125" style="303" customWidth="1"/>
    <col min="6151" max="6151" width="50.42578125" style="303" customWidth="1"/>
    <col min="6152" max="6402" width="9.140625" style="303"/>
    <col min="6403" max="6403" width="31.7109375" style="303" customWidth="1"/>
    <col min="6404" max="6404" width="11.7109375" style="303" customWidth="1"/>
    <col min="6405" max="6405" width="9.140625" style="303"/>
    <col min="6406" max="6406" width="17.42578125" style="303" customWidth="1"/>
    <col min="6407" max="6407" width="50.42578125" style="303" customWidth="1"/>
    <col min="6408" max="6658" width="9.140625" style="303"/>
    <col min="6659" max="6659" width="31.7109375" style="303" customWidth="1"/>
    <col min="6660" max="6660" width="11.7109375" style="303" customWidth="1"/>
    <col min="6661" max="6661" width="9.140625" style="303"/>
    <col min="6662" max="6662" width="17.42578125" style="303" customWidth="1"/>
    <col min="6663" max="6663" width="50.42578125" style="303" customWidth="1"/>
    <col min="6664" max="6914" width="9.140625" style="303"/>
    <col min="6915" max="6915" width="31.7109375" style="303" customWidth="1"/>
    <col min="6916" max="6916" width="11.7109375" style="303" customWidth="1"/>
    <col min="6917" max="6917" width="9.140625" style="303"/>
    <col min="6918" max="6918" width="17.42578125" style="303" customWidth="1"/>
    <col min="6919" max="6919" width="50.42578125" style="303" customWidth="1"/>
    <col min="6920" max="7170" width="9.140625" style="303"/>
    <col min="7171" max="7171" width="31.7109375" style="303" customWidth="1"/>
    <col min="7172" max="7172" width="11.7109375" style="303" customWidth="1"/>
    <col min="7173" max="7173" width="9.140625" style="303"/>
    <col min="7174" max="7174" width="17.42578125" style="303" customWidth="1"/>
    <col min="7175" max="7175" width="50.42578125" style="303" customWidth="1"/>
    <col min="7176" max="7426" width="9.140625" style="303"/>
    <col min="7427" max="7427" width="31.7109375" style="303" customWidth="1"/>
    <col min="7428" max="7428" width="11.7109375" style="303" customWidth="1"/>
    <col min="7429" max="7429" width="9.140625" style="303"/>
    <col min="7430" max="7430" width="17.42578125" style="303" customWidth="1"/>
    <col min="7431" max="7431" width="50.42578125" style="303" customWidth="1"/>
    <col min="7432" max="7682" width="9.140625" style="303"/>
    <col min="7683" max="7683" width="31.7109375" style="303" customWidth="1"/>
    <col min="7684" max="7684" width="11.7109375" style="303" customWidth="1"/>
    <col min="7685" max="7685" width="9.140625" style="303"/>
    <col min="7686" max="7686" width="17.42578125" style="303" customWidth="1"/>
    <col min="7687" max="7687" width="50.42578125" style="303" customWidth="1"/>
    <col min="7688" max="7938" width="9.140625" style="303"/>
    <col min="7939" max="7939" width="31.7109375" style="303" customWidth="1"/>
    <col min="7940" max="7940" width="11.7109375" style="303" customWidth="1"/>
    <col min="7941" max="7941" width="9.140625" style="303"/>
    <col min="7942" max="7942" width="17.42578125" style="303" customWidth="1"/>
    <col min="7943" max="7943" width="50.42578125" style="303" customWidth="1"/>
    <col min="7944" max="8194" width="9.140625" style="303"/>
    <col min="8195" max="8195" width="31.7109375" style="303" customWidth="1"/>
    <col min="8196" max="8196" width="11.7109375" style="303" customWidth="1"/>
    <col min="8197" max="8197" width="9.140625" style="303"/>
    <col min="8198" max="8198" width="17.42578125" style="303" customWidth="1"/>
    <col min="8199" max="8199" width="50.42578125" style="303" customWidth="1"/>
    <col min="8200" max="8450" width="9.140625" style="303"/>
    <col min="8451" max="8451" width="31.7109375" style="303" customWidth="1"/>
    <col min="8452" max="8452" width="11.7109375" style="303" customWidth="1"/>
    <col min="8453" max="8453" width="9.140625" style="303"/>
    <col min="8454" max="8454" width="17.42578125" style="303" customWidth="1"/>
    <col min="8455" max="8455" width="50.42578125" style="303" customWidth="1"/>
    <col min="8456" max="8706" width="9.140625" style="303"/>
    <col min="8707" max="8707" width="31.7109375" style="303" customWidth="1"/>
    <col min="8708" max="8708" width="11.7109375" style="303" customWidth="1"/>
    <col min="8709" max="8709" width="9.140625" style="303"/>
    <col min="8710" max="8710" width="17.42578125" style="303" customWidth="1"/>
    <col min="8711" max="8711" width="50.42578125" style="303" customWidth="1"/>
    <col min="8712" max="8962" width="9.140625" style="303"/>
    <col min="8963" max="8963" width="31.7109375" style="303" customWidth="1"/>
    <col min="8964" max="8964" width="11.7109375" style="303" customWidth="1"/>
    <col min="8965" max="8965" width="9.140625" style="303"/>
    <col min="8966" max="8966" width="17.42578125" style="303" customWidth="1"/>
    <col min="8967" max="8967" width="50.42578125" style="303" customWidth="1"/>
    <col min="8968" max="9218" width="9.140625" style="303"/>
    <col min="9219" max="9219" width="31.7109375" style="303" customWidth="1"/>
    <col min="9220" max="9220" width="11.7109375" style="303" customWidth="1"/>
    <col min="9221" max="9221" width="9.140625" style="303"/>
    <col min="9222" max="9222" width="17.42578125" style="303" customWidth="1"/>
    <col min="9223" max="9223" width="50.42578125" style="303" customWidth="1"/>
    <col min="9224" max="9474" width="9.140625" style="303"/>
    <col min="9475" max="9475" width="31.7109375" style="303" customWidth="1"/>
    <col min="9476" max="9476" width="11.7109375" style="303" customWidth="1"/>
    <col min="9477" max="9477" width="9.140625" style="303"/>
    <col min="9478" max="9478" width="17.42578125" style="303" customWidth="1"/>
    <col min="9479" max="9479" width="50.42578125" style="303" customWidth="1"/>
    <col min="9480" max="9730" width="9.140625" style="303"/>
    <col min="9731" max="9731" width="31.7109375" style="303" customWidth="1"/>
    <col min="9732" max="9732" width="11.7109375" style="303" customWidth="1"/>
    <col min="9733" max="9733" width="9.140625" style="303"/>
    <col min="9734" max="9734" width="17.42578125" style="303" customWidth="1"/>
    <col min="9735" max="9735" width="50.42578125" style="303" customWidth="1"/>
    <col min="9736" max="9986" width="9.140625" style="303"/>
    <col min="9987" max="9987" width="31.7109375" style="303" customWidth="1"/>
    <col min="9988" max="9988" width="11.7109375" style="303" customWidth="1"/>
    <col min="9989" max="9989" width="9.140625" style="303"/>
    <col min="9990" max="9990" width="17.42578125" style="303" customWidth="1"/>
    <col min="9991" max="9991" width="50.42578125" style="303" customWidth="1"/>
    <col min="9992" max="10242" width="9.140625" style="303"/>
    <col min="10243" max="10243" width="31.7109375" style="303" customWidth="1"/>
    <col min="10244" max="10244" width="11.7109375" style="303" customWidth="1"/>
    <col min="10245" max="10245" width="9.140625" style="303"/>
    <col min="10246" max="10246" width="17.42578125" style="303" customWidth="1"/>
    <col min="10247" max="10247" width="50.42578125" style="303" customWidth="1"/>
    <col min="10248" max="10498" width="9.140625" style="303"/>
    <col min="10499" max="10499" width="31.7109375" style="303" customWidth="1"/>
    <col min="10500" max="10500" width="11.7109375" style="303" customWidth="1"/>
    <col min="10501" max="10501" width="9.140625" style="303"/>
    <col min="10502" max="10502" width="17.42578125" style="303" customWidth="1"/>
    <col min="10503" max="10503" width="50.42578125" style="303" customWidth="1"/>
    <col min="10504" max="10754" width="9.140625" style="303"/>
    <col min="10755" max="10755" width="31.7109375" style="303" customWidth="1"/>
    <col min="10756" max="10756" width="11.7109375" style="303" customWidth="1"/>
    <col min="10757" max="10757" width="9.140625" style="303"/>
    <col min="10758" max="10758" width="17.42578125" style="303" customWidth="1"/>
    <col min="10759" max="10759" width="50.42578125" style="303" customWidth="1"/>
    <col min="10760" max="11010" width="9.140625" style="303"/>
    <col min="11011" max="11011" width="31.7109375" style="303" customWidth="1"/>
    <col min="11012" max="11012" width="11.7109375" style="303" customWidth="1"/>
    <col min="11013" max="11013" width="9.140625" style="303"/>
    <col min="11014" max="11014" width="17.42578125" style="303" customWidth="1"/>
    <col min="11015" max="11015" width="50.42578125" style="303" customWidth="1"/>
    <col min="11016" max="11266" width="9.140625" style="303"/>
    <col min="11267" max="11267" width="31.7109375" style="303" customWidth="1"/>
    <col min="11268" max="11268" width="11.7109375" style="303" customWidth="1"/>
    <col min="11269" max="11269" width="9.140625" style="303"/>
    <col min="11270" max="11270" width="17.42578125" style="303" customWidth="1"/>
    <col min="11271" max="11271" width="50.42578125" style="303" customWidth="1"/>
    <col min="11272" max="11522" width="9.140625" style="303"/>
    <col min="11523" max="11523" width="31.7109375" style="303" customWidth="1"/>
    <col min="11524" max="11524" width="11.7109375" style="303" customWidth="1"/>
    <col min="11525" max="11525" width="9.140625" style="303"/>
    <col min="11526" max="11526" width="17.42578125" style="303" customWidth="1"/>
    <col min="11527" max="11527" width="50.42578125" style="303" customWidth="1"/>
    <col min="11528" max="11778" width="9.140625" style="303"/>
    <col min="11779" max="11779" width="31.7109375" style="303" customWidth="1"/>
    <col min="11780" max="11780" width="11.7109375" style="303" customWidth="1"/>
    <col min="11781" max="11781" width="9.140625" style="303"/>
    <col min="11782" max="11782" width="17.42578125" style="303" customWidth="1"/>
    <col min="11783" max="11783" width="50.42578125" style="303" customWidth="1"/>
    <col min="11784" max="12034" width="9.140625" style="303"/>
    <col min="12035" max="12035" width="31.7109375" style="303" customWidth="1"/>
    <col min="12036" max="12036" width="11.7109375" style="303" customWidth="1"/>
    <col min="12037" max="12037" width="9.140625" style="303"/>
    <col min="12038" max="12038" width="17.42578125" style="303" customWidth="1"/>
    <col min="12039" max="12039" width="50.42578125" style="303" customWidth="1"/>
    <col min="12040" max="12290" width="9.140625" style="303"/>
    <col min="12291" max="12291" width="31.7109375" style="303" customWidth="1"/>
    <col min="12292" max="12292" width="11.7109375" style="303" customWidth="1"/>
    <col min="12293" max="12293" width="9.140625" style="303"/>
    <col min="12294" max="12294" width="17.42578125" style="303" customWidth="1"/>
    <col min="12295" max="12295" width="50.42578125" style="303" customWidth="1"/>
    <col min="12296" max="12546" width="9.140625" style="303"/>
    <col min="12547" max="12547" width="31.7109375" style="303" customWidth="1"/>
    <col min="12548" max="12548" width="11.7109375" style="303" customWidth="1"/>
    <col min="12549" max="12549" width="9.140625" style="303"/>
    <col min="12550" max="12550" width="17.42578125" style="303" customWidth="1"/>
    <col min="12551" max="12551" width="50.42578125" style="303" customWidth="1"/>
    <col min="12552" max="12802" width="9.140625" style="303"/>
    <col min="12803" max="12803" width="31.7109375" style="303" customWidth="1"/>
    <col min="12804" max="12804" width="11.7109375" style="303" customWidth="1"/>
    <col min="12805" max="12805" width="9.140625" style="303"/>
    <col min="12806" max="12806" width="17.42578125" style="303" customWidth="1"/>
    <col min="12807" max="12807" width="50.42578125" style="303" customWidth="1"/>
    <col min="12808" max="13058" width="9.140625" style="303"/>
    <col min="13059" max="13059" width="31.7109375" style="303" customWidth="1"/>
    <col min="13060" max="13060" width="11.7109375" style="303" customWidth="1"/>
    <col min="13061" max="13061" width="9.140625" style="303"/>
    <col min="13062" max="13062" width="17.42578125" style="303" customWidth="1"/>
    <col min="13063" max="13063" width="50.42578125" style="303" customWidth="1"/>
    <col min="13064" max="13314" width="9.140625" style="303"/>
    <col min="13315" max="13315" width="31.7109375" style="303" customWidth="1"/>
    <col min="13316" max="13316" width="11.7109375" style="303" customWidth="1"/>
    <col min="13317" max="13317" width="9.140625" style="303"/>
    <col min="13318" max="13318" width="17.42578125" style="303" customWidth="1"/>
    <col min="13319" max="13319" width="50.42578125" style="303" customWidth="1"/>
    <col min="13320" max="13570" width="9.140625" style="303"/>
    <col min="13571" max="13571" width="31.7109375" style="303" customWidth="1"/>
    <col min="13572" max="13572" width="11.7109375" style="303" customWidth="1"/>
    <col min="13573" max="13573" width="9.140625" style="303"/>
    <col min="13574" max="13574" width="17.42578125" style="303" customWidth="1"/>
    <col min="13575" max="13575" width="50.42578125" style="303" customWidth="1"/>
    <col min="13576" max="13826" width="9.140625" style="303"/>
    <col min="13827" max="13827" width="31.7109375" style="303" customWidth="1"/>
    <col min="13828" max="13828" width="11.7109375" style="303" customWidth="1"/>
    <col min="13829" max="13829" width="9.140625" style="303"/>
    <col min="13830" max="13830" width="17.42578125" style="303" customWidth="1"/>
    <col min="13831" max="13831" width="50.42578125" style="303" customWidth="1"/>
    <col min="13832" max="14082" width="9.140625" style="303"/>
    <col min="14083" max="14083" width="31.7109375" style="303" customWidth="1"/>
    <col min="14084" max="14084" width="11.7109375" style="303" customWidth="1"/>
    <col min="14085" max="14085" width="9.140625" style="303"/>
    <col min="14086" max="14086" width="17.42578125" style="303" customWidth="1"/>
    <col min="14087" max="14087" width="50.42578125" style="303" customWidth="1"/>
    <col min="14088" max="14338" width="9.140625" style="303"/>
    <col min="14339" max="14339" width="31.7109375" style="303" customWidth="1"/>
    <col min="14340" max="14340" width="11.7109375" style="303" customWidth="1"/>
    <col min="14341" max="14341" width="9.140625" style="303"/>
    <col min="14342" max="14342" width="17.42578125" style="303" customWidth="1"/>
    <col min="14343" max="14343" width="50.42578125" style="303" customWidth="1"/>
    <col min="14344" max="14594" width="9.140625" style="303"/>
    <col min="14595" max="14595" width="31.7109375" style="303" customWidth="1"/>
    <col min="14596" max="14596" width="11.7109375" style="303" customWidth="1"/>
    <col min="14597" max="14597" width="9.140625" style="303"/>
    <col min="14598" max="14598" width="17.42578125" style="303" customWidth="1"/>
    <col min="14599" max="14599" width="50.42578125" style="303" customWidth="1"/>
    <col min="14600" max="14850" width="9.140625" style="303"/>
    <col min="14851" max="14851" width="31.7109375" style="303" customWidth="1"/>
    <col min="14852" max="14852" width="11.7109375" style="303" customWidth="1"/>
    <col min="14853" max="14853" width="9.140625" style="303"/>
    <col min="14854" max="14854" width="17.42578125" style="303" customWidth="1"/>
    <col min="14855" max="14855" width="50.42578125" style="303" customWidth="1"/>
    <col min="14856" max="15106" width="9.140625" style="303"/>
    <col min="15107" max="15107" width="31.7109375" style="303" customWidth="1"/>
    <col min="15108" max="15108" width="11.7109375" style="303" customWidth="1"/>
    <col min="15109" max="15109" width="9.140625" style="303"/>
    <col min="15110" max="15110" width="17.42578125" style="303" customWidth="1"/>
    <col min="15111" max="15111" width="50.42578125" style="303" customWidth="1"/>
    <col min="15112" max="15362" width="9.140625" style="303"/>
    <col min="15363" max="15363" width="31.7109375" style="303" customWidth="1"/>
    <col min="15364" max="15364" width="11.7109375" style="303" customWidth="1"/>
    <col min="15365" max="15365" width="9.140625" style="303"/>
    <col min="15366" max="15366" width="17.42578125" style="303" customWidth="1"/>
    <col min="15367" max="15367" width="50.42578125" style="303" customWidth="1"/>
    <col min="15368" max="15618" width="9.140625" style="303"/>
    <col min="15619" max="15619" width="31.7109375" style="303" customWidth="1"/>
    <col min="15620" max="15620" width="11.7109375" style="303" customWidth="1"/>
    <col min="15621" max="15621" width="9.140625" style="303"/>
    <col min="15622" max="15622" width="17.42578125" style="303" customWidth="1"/>
    <col min="15623" max="15623" width="50.42578125" style="303" customWidth="1"/>
    <col min="15624" max="15874" width="9.140625" style="303"/>
    <col min="15875" max="15875" width="31.7109375" style="303" customWidth="1"/>
    <col min="15876" max="15876" width="11.7109375" style="303" customWidth="1"/>
    <col min="15877" max="15877" width="9.140625" style="303"/>
    <col min="15878" max="15878" width="17.42578125" style="303" customWidth="1"/>
    <col min="15879" max="15879" width="50.42578125" style="303" customWidth="1"/>
    <col min="15880" max="16130" width="9.140625" style="303"/>
    <col min="16131" max="16131" width="31.7109375" style="303" customWidth="1"/>
    <col min="16132" max="16132" width="11.7109375" style="303" customWidth="1"/>
    <col min="16133" max="16133" width="9.140625" style="303"/>
    <col min="16134" max="16134" width="17.42578125" style="303" customWidth="1"/>
    <col min="16135" max="16135" width="50.42578125" style="303" customWidth="1"/>
    <col min="16136" max="16384" width="9.140625" style="303"/>
  </cols>
  <sheetData>
    <row r="1" spans="1:9" x14ac:dyDescent="0.2">
      <c r="A1" s="348"/>
      <c r="B1" s="302"/>
      <c r="C1" s="302"/>
      <c r="D1" s="302"/>
      <c r="E1" s="302"/>
      <c r="F1" s="302"/>
      <c r="G1" s="302"/>
      <c r="H1" s="302"/>
    </row>
    <row r="2" spans="1:9" ht="18.75" x14ac:dyDescent="0.3">
      <c r="A2" s="348"/>
      <c r="B2" s="305" t="s">
        <v>738</v>
      </c>
      <c r="C2" s="305"/>
      <c r="D2" s="305"/>
      <c r="E2" s="305"/>
      <c r="F2" s="305"/>
      <c r="G2" s="305"/>
      <c r="H2" s="302"/>
    </row>
    <row r="3" spans="1:9" ht="15.75" x14ac:dyDescent="0.25">
      <c r="A3" s="348"/>
      <c r="B3" s="302"/>
      <c r="C3" s="304"/>
      <c r="D3" s="302"/>
      <c r="E3" s="302"/>
      <c r="F3" s="302"/>
      <c r="G3" s="302"/>
      <c r="H3" s="302"/>
    </row>
    <row r="4" spans="1:9" ht="42.75" x14ac:dyDescent="0.2">
      <c r="A4" s="348"/>
      <c r="B4" s="328" t="s">
        <v>218</v>
      </c>
      <c r="C4" s="328" t="s">
        <v>928</v>
      </c>
      <c r="D4" s="328" t="s">
        <v>732</v>
      </c>
      <c r="E4" s="328" t="s">
        <v>731</v>
      </c>
      <c r="F4" s="328" t="s">
        <v>730</v>
      </c>
      <c r="G4" s="328" t="s">
        <v>956</v>
      </c>
      <c r="H4" s="302"/>
      <c r="I4" s="335"/>
    </row>
    <row r="5" spans="1:9" ht="96.6" customHeight="1" x14ac:dyDescent="0.2">
      <c r="A5" s="348"/>
      <c r="B5" s="23" t="s">
        <v>739</v>
      </c>
      <c r="C5" s="290">
        <v>55557.995085364302</v>
      </c>
      <c r="D5" s="290">
        <v>328248.74258116807</v>
      </c>
      <c r="E5" s="324">
        <f>D5-C5</f>
        <v>272690.74749580375</v>
      </c>
      <c r="F5" s="329" t="s">
        <v>931</v>
      </c>
      <c r="G5" s="347">
        <f t="shared" ref="G5:G20" si="0">C5/D5</f>
        <v>0.16925577429021266</v>
      </c>
      <c r="H5" s="302"/>
    </row>
    <row r="6" spans="1:9" ht="73.150000000000006" customHeight="1" x14ac:dyDescent="0.2">
      <c r="A6" s="348"/>
      <c r="B6" s="23" t="s">
        <v>685</v>
      </c>
      <c r="C6" s="290">
        <v>12402.334677767867</v>
      </c>
      <c r="D6" s="290">
        <v>77019.389563974575</v>
      </c>
      <c r="E6" s="324">
        <f t="shared" ref="E6:E23" si="1">D6-C6</f>
        <v>64617.054886206708</v>
      </c>
      <c r="F6" s="329" t="s">
        <v>892</v>
      </c>
      <c r="G6" s="347">
        <f t="shared" si="0"/>
        <v>0.16102873247867178</v>
      </c>
      <c r="H6" s="302"/>
    </row>
    <row r="7" spans="1:9" ht="65.45" customHeight="1" x14ac:dyDescent="0.2">
      <c r="A7" s="348"/>
      <c r="B7" s="23" t="s">
        <v>686</v>
      </c>
      <c r="C7" s="290"/>
      <c r="D7" s="290">
        <v>24506.666666666668</v>
      </c>
      <c r="E7" s="324">
        <f t="shared" si="1"/>
        <v>24506.666666666668</v>
      </c>
      <c r="F7" s="329" t="s">
        <v>937</v>
      </c>
      <c r="G7" s="347">
        <f t="shared" si="0"/>
        <v>0</v>
      </c>
      <c r="H7" s="302"/>
    </row>
    <row r="8" spans="1:9" ht="90.75" customHeight="1" x14ac:dyDescent="0.2">
      <c r="A8" s="348"/>
      <c r="B8" s="23" t="s">
        <v>687</v>
      </c>
      <c r="C8" s="290"/>
      <c r="D8" s="290">
        <v>21797.049478938614</v>
      </c>
      <c r="E8" s="324">
        <f t="shared" si="1"/>
        <v>21797.049478938614</v>
      </c>
      <c r="F8" s="329" t="s">
        <v>937</v>
      </c>
      <c r="G8" s="347">
        <f t="shared" si="0"/>
        <v>0</v>
      </c>
      <c r="H8" s="302"/>
    </row>
    <row r="9" spans="1:9" ht="96.6" customHeight="1" x14ac:dyDescent="0.2">
      <c r="A9" s="348"/>
      <c r="B9" s="23" t="s">
        <v>688</v>
      </c>
      <c r="C9" s="290"/>
      <c r="D9" s="290">
        <v>24569.755535645716</v>
      </c>
      <c r="E9" s="324">
        <f t="shared" si="1"/>
        <v>24569.755535645716</v>
      </c>
      <c r="F9" s="329" t="s">
        <v>937</v>
      </c>
      <c r="G9" s="347">
        <f t="shared" si="0"/>
        <v>0</v>
      </c>
      <c r="H9" s="302"/>
    </row>
    <row r="10" spans="1:9" ht="98.45" customHeight="1" x14ac:dyDescent="0.2">
      <c r="A10" s="348"/>
      <c r="B10" s="23" t="s">
        <v>733</v>
      </c>
      <c r="C10" s="290"/>
      <c r="D10" s="290">
        <v>274750</v>
      </c>
      <c r="E10" s="324">
        <f t="shared" si="1"/>
        <v>274750</v>
      </c>
      <c r="F10" s="329" t="s">
        <v>939</v>
      </c>
      <c r="G10" s="347">
        <f t="shared" si="0"/>
        <v>0</v>
      </c>
      <c r="H10" s="302"/>
    </row>
    <row r="11" spans="1:9" ht="95.45" customHeight="1" x14ac:dyDescent="0.2">
      <c r="A11" s="348"/>
      <c r="B11" s="23" t="s">
        <v>689</v>
      </c>
      <c r="C11" s="290">
        <v>19838.426743314583</v>
      </c>
      <c r="D11" s="290">
        <v>96000</v>
      </c>
      <c r="E11" s="324">
        <f t="shared" si="1"/>
        <v>76161.573256685413</v>
      </c>
      <c r="F11" s="330" t="s">
        <v>909</v>
      </c>
      <c r="G11" s="347">
        <f t="shared" si="0"/>
        <v>0.20665027857619359</v>
      </c>
      <c r="H11" s="302"/>
    </row>
    <row r="12" spans="1:9" ht="78.599999999999994" customHeight="1" x14ac:dyDescent="0.2">
      <c r="A12" s="348"/>
      <c r="B12" s="23" t="s">
        <v>690</v>
      </c>
      <c r="C12" s="290">
        <v>100466.91338853841</v>
      </c>
      <c r="D12" s="290">
        <v>86400</v>
      </c>
      <c r="E12" s="324">
        <f t="shared" si="1"/>
        <v>-14066.913388538407</v>
      </c>
      <c r="F12" s="329" t="s">
        <v>930</v>
      </c>
      <c r="G12" s="347">
        <f t="shared" si="0"/>
        <v>1.1628114975525279</v>
      </c>
      <c r="H12" s="302"/>
    </row>
    <row r="13" spans="1:9" ht="60.6" customHeight="1" x14ac:dyDescent="0.2">
      <c r="A13" s="348"/>
      <c r="B13" s="23" t="s">
        <v>691</v>
      </c>
      <c r="C13" s="290">
        <v>136338.87711087044</v>
      </c>
      <c r="D13" s="290">
        <v>434798.71479522815</v>
      </c>
      <c r="E13" s="324">
        <f t="shared" si="1"/>
        <v>298459.83768435771</v>
      </c>
      <c r="F13" s="329" t="s">
        <v>897</v>
      </c>
      <c r="G13" s="347">
        <f t="shared" si="0"/>
        <v>0.31356780154026054</v>
      </c>
      <c r="H13" s="302"/>
    </row>
    <row r="14" spans="1:9" ht="60.6" customHeight="1" x14ac:dyDescent="0.2">
      <c r="A14" s="348"/>
      <c r="B14" s="23" t="s">
        <v>710</v>
      </c>
      <c r="C14" s="290">
        <v>59954.047494378596</v>
      </c>
      <c r="D14" s="290">
        <v>294150</v>
      </c>
      <c r="E14" s="324">
        <f t="shared" si="1"/>
        <v>234195.95250562142</v>
      </c>
      <c r="F14" s="329" t="s">
        <v>932</v>
      </c>
      <c r="G14" s="347">
        <f t="shared" si="0"/>
        <v>0.20382134113336256</v>
      </c>
      <c r="H14" s="302"/>
    </row>
    <row r="15" spans="1:9" ht="58.5" customHeight="1" x14ac:dyDescent="0.2">
      <c r="A15" s="348"/>
      <c r="B15" s="23" t="s">
        <v>743</v>
      </c>
      <c r="C15" s="290">
        <v>8686.5364833802141</v>
      </c>
      <c r="D15" s="290">
        <v>294150</v>
      </c>
      <c r="E15" s="324">
        <f t="shared" si="1"/>
        <v>285463.46351661981</v>
      </c>
      <c r="F15" s="329" t="s">
        <v>910</v>
      </c>
      <c r="G15" s="347">
        <f t="shared" si="0"/>
        <v>2.9530975636172747E-2</v>
      </c>
      <c r="H15" s="302"/>
    </row>
    <row r="16" spans="1:9" ht="60.6" customHeight="1" x14ac:dyDescent="0.2">
      <c r="A16" s="348"/>
      <c r="B16" s="23" t="s">
        <v>711</v>
      </c>
      <c r="C16" s="290">
        <v>28827.783299986262</v>
      </c>
      <c r="D16" s="290">
        <v>275900</v>
      </c>
      <c r="E16" s="324">
        <f t="shared" si="1"/>
        <v>247072.21670001373</v>
      </c>
      <c r="F16" s="329" t="s">
        <v>944</v>
      </c>
      <c r="G16" s="347">
        <f t="shared" si="0"/>
        <v>0.10448634758965662</v>
      </c>
      <c r="H16" s="302"/>
    </row>
    <row r="17" spans="1:8" ht="64.5" customHeight="1" x14ac:dyDescent="0.2">
      <c r="A17" s="348"/>
      <c r="B17" s="23" t="s">
        <v>744</v>
      </c>
      <c r="C17" s="290">
        <v>35165.605000000003</v>
      </c>
      <c r="D17" s="290">
        <v>202315.78947368421</v>
      </c>
      <c r="E17" s="324">
        <f t="shared" si="1"/>
        <v>167150.1844736842</v>
      </c>
      <c r="F17" s="329" t="s">
        <v>933</v>
      </c>
      <c r="G17" s="347">
        <f t="shared" si="0"/>
        <v>0.17381542533818939</v>
      </c>
      <c r="H17" s="302"/>
    </row>
    <row r="18" spans="1:8" ht="67.5" customHeight="1" x14ac:dyDescent="0.2">
      <c r="A18" s="348"/>
      <c r="B18" s="23" t="s">
        <v>745</v>
      </c>
      <c r="C18" s="290">
        <v>52401.631264720476</v>
      </c>
      <c r="D18" s="290">
        <v>253894.73684210528</v>
      </c>
      <c r="E18" s="324">
        <f t="shared" si="1"/>
        <v>201493.10557738482</v>
      </c>
      <c r="F18" s="329" t="s">
        <v>945</v>
      </c>
      <c r="G18" s="347">
        <f t="shared" si="0"/>
        <v>0.2063911679166022</v>
      </c>
      <c r="H18" s="302"/>
    </row>
    <row r="19" spans="1:8" ht="60.6" customHeight="1" x14ac:dyDescent="0.2">
      <c r="A19" s="348"/>
      <c r="B19" s="23" t="s">
        <v>712</v>
      </c>
      <c r="C19" s="290">
        <v>139047.88102154626</v>
      </c>
      <c r="D19" s="290">
        <v>215861.57894736843</v>
      </c>
      <c r="E19" s="324">
        <f t="shared" si="1"/>
        <v>76813.697925822169</v>
      </c>
      <c r="F19" s="329" t="s">
        <v>946</v>
      </c>
      <c r="G19" s="347">
        <f t="shared" si="0"/>
        <v>0.64415298776003604</v>
      </c>
      <c r="H19" s="302"/>
    </row>
    <row r="20" spans="1:8" ht="60.6" customHeight="1" x14ac:dyDescent="0.2">
      <c r="A20" s="348"/>
      <c r="B20" s="23" t="s">
        <v>713</v>
      </c>
      <c r="C20" s="290">
        <v>76780.303771412873</v>
      </c>
      <c r="D20" s="290">
        <v>125463.94736842105</v>
      </c>
      <c r="E20" s="324">
        <f t="shared" si="1"/>
        <v>48683.64359700818</v>
      </c>
      <c r="F20" s="329" t="s">
        <v>947</v>
      </c>
      <c r="G20" s="347">
        <f t="shared" si="0"/>
        <v>0.61197105130089569</v>
      </c>
      <c r="H20" s="302"/>
    </row>
    <row r="21" spans="1:8" ht="60.6" customHeight="1" x14ac:dyDescent="0.2">
      <c r="A21" s="348"/>
      <c r="B21" s="23" t="s">
        <v>746</v>
      </c>
      <c r="C21" s="290"/>
      <c r="D21" s="290">
        <v>0</v>
      </c>
      <c r="E21" s="324">
        <f t="shared" si="1"/>
        <v>0</v>
      </c>
      <c r="F21" s="331" t="s">
        <v>948</v>
      </c>
      <c r="G21" s="347">
        <v>0</v>
      </c>
      <c r="H21" s="302"/>
    </row>
    <row r="22" spans="1:8" ht="60.6" customHeight="1" x14ac:dyDescent="0.2">
      <c r="A22" s="348"/>
      <c r="B22" s="23" t="s">
        <v>714</v>
      </c>
      <c r="C22" s="290"/>
      <c r="D22" s="290">
        <v>148220</v>
      </c>
      <c r="E22" s="324">
        <f t="shared" si="1"/>
        <v>148220</v>
      </c>
      <c r="F22" s="331" t="s">
        <v>949</v>
      </c>
      <c r="G22" s="347">
        <f>C22/D22</f>
        <v>0</v>
      </c>
      <c r="H22" s="302"/>
    </row>
    <row r="23" spans="1:8" ht="60.6" customHeight="1" x14ac:dyDescent="0.2">
      <c r="A23" s="348"/>
      <c r="B23" s="295" t="s">
        <v>715</v>
      </c>
      <c r="C23" s="290"/>
      <c r="D23" s="290">
        <v>92293.68421052632</v>
      </c>
      <c r="E23" s="324">
        <f t="shared" si="1"/>
        <v>92293.68421052632</v>
      </c>
      <c r="F23" s="331" t="s">
        <v>949</v>
      </c>
      <c r="G23" s="347">
        <f>C23/D23</f>
        <v>0</v>
      </c>
      <c r="H23" s="302"/>
    </row>
    <row r="24" spans="1:8" x14ac:dyDescent="0.2">
      <c r="A24" s="348"/>
      <c r="B24" s="302"/>
      <c r="C24" s="302"/>
      <c r="D24" s="302"/>
      <c r="E24" s="302"/>
      <c r="F24" s="302"/>
      <c r="G24" s="302"/>
      <c r="H24" s="302"/>
    </row>
    <row r="25" spans="1:8" ht="15.75" x14ac:dyDescent="0.25">
      <c r="A25" s="348"/>
      <c r="B25" s="310" t="s">
        <v>279</v>
      </c>
      <c r="C25" s="311">
        <f>SUM(C5:C23)</f>
        <v>725468.33534128033</v>
      </c>
      <c r="D25" s="311">
        <f>SUM(D5:D23)</f>
        <v>3270340.0554637266</v>
      </c>
      <c r="E25" s="311"/>
      <c r="F25" s="312"/>
      <c r="G25" s="346"/>
      <c r="H25" s="302"/>
    </row>
    <row r="26" spans="1:8" x14ac:dyDescent="0.2">
      <c r="A26" s="348"/>
      <c r="B26" s="302"/>
      <c r="C26" s="302"/>
      <c r="D26" s="302"/>
      <c r="E26" s="302"/>
      <c r="F26" s="302"/>
      <c r="G26" s="302"/>
      <c r="H26" s="302"/>
    </row>
    <row r="27" spans="1:8" x14ac:dyDescent="0.2">
      <c r="A27" s="348"/>
      <c r="D27" s="306"/>
      <c r="H27" s="348"/>
    </row>
    <row r="28" spans="1:8" ht="97.5" customHeight="1" x14ac:dyDescent="0.2">
      <c r="A28" s="348"/>
      <c r="B28" s="590" t="s">
        <v>957</v>
      </c>
      <c r="C28" s="590"/>
      <c r="D28" s="590"/>
      <c r="E28" s="590"/>
      <c r="F28" s="590"/>
      <c r="G28" s="590"/>
      <c r="H28" s="302"/>
    </row>
    <row r="29" spans="1:8" x14ac:dyDescent="0.2">
      <c r="A29" s="348"/>
      <c r="B29" s="348"/>
      <c r="C29" s="348"/>
      <c r="D29" s="348"/>
      <c r="E29" s="348"/>
      <c r="F29" s="348"/>
      <c r="G29" s="348"/>
      <c r="H29" s="348"/>
    </row>
    <row r="32" spans="1:8" x14ac:dyDescent="0.2">
      <c r="D32" s="306"/>
    </row>
    <row r="33" spans="4:4" x14ac:dyDescent="0.2">
      <c r="D33" s="306"/>
    </row>
  </sheetData>
  <mergeCells count="1">
    <mergeCell ref="B28:G2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14</ProjectId>
    <ReportingPeriod xmlns="dc9b7735-1e97-4a24-b7a2-47bf824ab39e" xsi:nil="true"/>
    <WBDocsDocURL xmlns="dc9b7735-1e97-4a24-b7a2-47bf824ab39e">http://wbdocsservices.worldbank.org/services?I4_SERVICE=VC&amp;I4_KEY=TF069012&amp;I4_DOCID=090224b085c08742</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http://pubdocs.worldbank.org/en/254201532334910236/14-For-Website-Second-PPR-AF-Mauritania-year-2-03042017-wfp-Mau-CO.xlsx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1A6197F-A8C0-48CA-8E66-809C22BA2C6B}"/>
</file>

<file path=customXml/itemProps2.xml><?xml version="1.0" encoding="utf-8"?>
<ds:datastoreItem xmlns:ds="http://schemas.openxmlformats.org/officeDocument/2006/customXml" ds:itemID="{460D37AD-9C99-44FB-BFF0-AB07109D5D05}"/>
</file>

<file path=customXml/itemProps3.xml><?xml version="1.0" encoding="utf-8"?>
<ds:datastoreItem xmlns:ds="http://schemas.openxmlformats.org/officeDocument/2006/customXml" ds:itemID="{CB1075EE-6098-4315-A3D6-28545EB1D4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Risk Assesment</vt:lpstr>
      <vt:lpstr>Rating</vt:lpstr>
      <vt:lpstr>Project Indicators</vt:lpstr>
      <vt:lpstr>Lessons Learned</vt:lpstr>
      <vt:lpstr>Results Tracker</vt:lpstr>
      <vt:lpstr>Units for Indicators</vt:lpstr>
      <vt:lpstr>Financial annex</vt:lpstr>
      <vt:lpstr>Sheet1</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2018-06-15T16:13:54Z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vt:lpwstr>
  </property>
</Properties>
</file>